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20" windowHeight="6225" tabRatio="813"/>
  </bookViews>
  <sheets>
    <sheet name="P Wieniecka&gt;Dębowa" sheetId="1" r:id="rId1"/>
    <sheet name="P Dębowa&gt;Wieniecka" sheetId="9" r:id="rId2"/>
    <sheet name="S Wieniecka&gt;Dębowa" sheetId="11" r:id="rId3"/>
    <sheet name="S Dębowa&gt;Wieniecka" sheetId="10" r:id="rId4"/>
    <sheet name="N Wieniecka&gt;Dębowa" sheetId="12" r:id="rId5"/>
    <sheet name="N Dębowa&gt;Wieniecka" sheetId="13" r:id="rId6"/>
  </sheets>
  <definedNames>
    <definedName name="_xlnm.Print_Area" localSheetId="5">'N Dębowa&gt;Wieniecka'!$A$6:$Y$55</definedName>
    <definedName name="_xlnm.Print_Area" localSheetId="4">'N Wieniecka&gt;Dębowa'!$A$6:$X$49</definedName>
    <definedName name="_xlnm.Print_Area" localSheetId="1">'P Dębowa&gt;Wieniecka'!$A$6:$Y$73</definedName>
    <definedName name="_xlnm.Print_Area" localSheetId="0">'P Wieniecka&gt;Dębowa'!$A$6:$X$61</definedName>
    <definedName name="_xlnm.Print_Area" localSheetId="3">'S Dębowa&gt;Wieniecka'!$A$6:$Y$55</definedName>
    <definedName name="_xlnm.Print_Area" localSheetId="2">'S Wieniecka&gt;Dębowa'!$A$6:$X$49</definedName>
    <definedName name="_xlnm.Print_Titles" localSheetId="5">'N Dębowa&gt;Wieniecka'!$1:$5</definedName>
    <definedName name="_xlnm.Print_Titles" localSheetId="4">'N Wieniecka&gt;Dębowa'!$1:$5</definedName>
    <definedName name="_xlnm.Print_Titles" localSheetId="1">'P Dębowa&gt;Wieniecka'!$1:$5</definedName>
    <definedName name="_xlnm.Print_Titles" localSheetId="0">'P Wieniecka&gt;Dębowa'!$1:$5</definedName>
    <definedName name="_xlnm.Print_Titles" localSheetId="3">'S Dębowa&gt;Wieniecka'!$1:$5</definedName>
    <definedName name="_xlnm.Print_Titles" localSheetId="2">'S Wieniecka&gt;Dębowa'!$1:$5</definedName>
  </definedNames>
  <calcPr calcId="145621"/>
</workbook>
</file>

<file path=xl/calcChain.xml><?xml version="1.0" encoding="utf-8"?>
<calcChain xmlns="http://schemas.openxmlformats.org/spreadsheetml/2006/main">
  <c r="Y25" i="9" l="1"/>
  <c r="W55" i="13"/>
  <c r="V55" i="13"/>
  <c r="U55" i="13"/>
  <c r="T55" i="13"/>
  <c r="S55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D55" i="13"/>
  <c r="C55" i="13"/>
  <c r="X54" i="13"/>
  <c r="W54" i="13"/>
  <c r="V54" i="13"/>
  <c r="U54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D54" i="13"/>
  <c r="M52" i="13"/>
  <c r="J52" i="13"/>
  <c r="F52" i="13"/>
  <c r="C50" i="13"/>
  <c r="Y49" i="13"/>
  <c r="Q46" i="13"/>
  <c r="M46" i="13"/>
  <c r="J46" i="13"/>
  <c r="F46" i="13"/>
  <c r="C44" i="13"/>
  <c r="D44" i="13" s="1"/>
  <c r="E44" i="13" s="1"/>
  <c r="F44" i="13" s="1"/>
  <c r="G44" i="13" s="1"/>
  <c r="H44" i="13" s="1"/>
  <c r="I44" i="13" s="1"/>
  <c r="J44" i="13" s="1"/>
  <c r="K44" i="13" s="1"/>
  <c r="L44" i="13" s="1"/>
  <c r="M44" i="13" s="1"/>
  <c r="N44" i="13" s="1"/>
  <c r="O44" i="13" s="1"/>
  <c r="P44" i="13" s="1"/>
  <c r="Q44" i="13" s="1"/>
  <c r="R44" i="13" s="1"/>
  <c r="S44" i="13" s="1"/>
  <c r="T44" i="13" s="1"/>
  <c r="U44" i="13" s="1"/>
  <c r="V44" i="13" s="1"/>
  <c r="W44" i="13" s="1"/>
  <c r="X44" i="13" s="1"/>
  <c r="Y43" i="13"/>
  <c r="C38" i="13"/>
  <c r="D38" i="13" s="1"/>
  <c r="Y37" i="13"/>
  <c r="F34" i="13"/>
  <c r="C32" i="13"/>
  <c r="D32" i="13" s="1"/>
  <c r="E32" i="13" s="1"/>
  <c r="F32" i="13" s="1"/>
  <c r="G32" i="13" s="1"/>
  <c r="H32" i="13" s="1"/>
  <c r="I32" i="13" s="1"/>
  <c r="J32" i="13" s="1"/>
  <c r="K32" i="13" s="1"/>
  <c r="L32" i="13" s="1"/>
  <c r="M32" i="13" s="1"/>
  <c r="N32" i="13" s="1"/>
  <c r="O32" i="13" s="1"/>
  <c r="P32" i="13" s="1"/>
  <c r="Q32" i="13" s="1"/>
  <c r="R32" i="13" s="1"/>
  <c r="S32" i="13" s="1"/>
  <c r="T32" i="13" s="1"/>
  <c r="U32" i="13" s="1"/>
  <c r="V32" i="13" s="1"/>
  <c r="W32" i="13" s="1"/>
  <c r="X32" i="13" s="1"/>
  <c r="Y31" i="13"/>
  <c r="T28" i="13"/>
  <c r="Q28" i="13"/>
  <c r="M28" i="13"/>
  <c r="J28" i="13"/>
  <c r="F28" i="13"/>
  <c r="C26" i="13"/>
  <c r="Y25" i="13"/>
  <c r="T22" i="13"/>
  <c r="M22" i="13"/>
  <c r="J22" i="13"/>
  <c r="F22" i="13"/>
  <c r="C20" i="13"/>
  <c r="Y19" i="13"/>
  <c r="Q16" i="13"/>
  <c r="M16" i="13"/>
  <c r="J16" i="13"/>
  <c r="F16" i="13"/>
  <c r="C14" i="13"/>
  <c r="D14" i="13" s="1"/>
  <c r="Y13" i="13"/>
  <c r="T10" i="13"/>
  <c r="M10" i="13"/>
  <c r="J10" i="13"/>
  <c r="F10" i="13"/>
  <c r="C8" i="13"/>
  <c r="D8" i="13" s="1"/>
  <c r="E8" i="13" s="1"/>
  <c r="F8" i="13" s="1"/>
  <c r="G8" i="13" s="1"/>
  <c r="H8" i="13" s="1"/>
  <c r="I8" i="13" s="1"/>
  <c r="J8" i="13" s="1"/>
  <c r="K8" i="13" s="1"/>
  <c r="L8" i="13" s="1"/>
  <c r="M8" i="13" s="1"/>
  <c r="N8" i="13" s="1"/>
  <c r="O8" i="13" s="1"/>
  <c r="P8" i="13" s="1"/>
  <c r="Q8" i="13" s="1"/>
  <c r="R8" i="13" s="1"/>
  <c r="S8" i="13" s="1"/>
  <c r="T8" i="13" s="1"/>
  <c r="U8" i="13" s="1"/>
  <c r="V8" i="13" s="1"/>
  <c r="W8" i="13" s="1"/>
  <c r="X8" i="13" s="1"/>
  <c r="Y7" i="13"/>
  <c r="V49" i="12"/>
  <c r="U49" i="12"/>
  <c r="T49" i="12"/>
  <c r="S49" i="12"/>
  <c r="R49" i="12"/>
  <c r="Q49" i="12"/>
  <c r="P49" i="12"/>
  <c r="O49" i="12"/>
  <c r="N49" i="12"/>
  <c r="M49" i="12"/>
  <c r="L49" i="12"/>
  <c r="K49" i="12"/>
  <c r="J49" i="12"/>
  <c r="I49" i="12"/>
  <c r="H49" i="12"/>
  <c r="G49" i="12"/>
  <c r="F49" i="12"/>
  <c r="E49" i="12"/>
  <c r="D49" i="12"/>
  <c r="C49" i="12"/>
  <c r="W48" i="12"/>
  <c r="V48" i="12"/>
  <c r="U48" i="12"/>
  <c r="T48" i="12"/>
  <c r="S48" i="12"/>
  <c r="R48" i="12"/>
  <c r="Q48" i="12"/>
  <c r="P48" i="12"/>
  <c r="O48" i="12"/>
  <c r="N48" i="12"/>
  <c r="M48" i="12"/>
  <c r="L48" i="12"/>
  <c r="K48" i="12"/>
  <c r="J48" i="12"/>
  <c r="I48" i="12"/>
  <c r="H48" i="12"/>
  <c r="G48" i="12"/>
  <c r="F48" i="12"/>
  <c r="E48" i="12"/>
  <c r="D48" i="12"/>
  <c r="S46" i="12"/>
  <c r="M46" i="12"/>
  <c r="K46" i="12"/>
  <c r="G46" i="12"/>
  <c r="C44" i="12"/>
  <c r="D44" i="12" s="1"/>
  <c r="E44" i="12" s="1"/>
  <c r="F44" i="12" s="1"/>
  <c r="G44" i="12" s="1"/>
  <c r="H44" i="12" s="1"/>
  <c r="I44" i="12" s="1"/>
  <c r="J44" i="12" s="1"/>
  <c r="K44" i="12" s="1"/>
  <c r="L44" i="12" s="1"/>
  <c r="M44" i="12" s="1"/>
  <c r="N44" i="12" s="1"/>
  <c r="O44" i="12" s="1"/>
  <c r="P44" i="12" s="1"/>
  <c r="Q44" i="12" s="1"/>
  <c r="R44" i="12" s="1"/>
  <c r="S44" i="12" s="1"/>
  <c r="T44" i="12" s="1"/>
  <c r="U44" i="12" s="1"/>
  <c r="V44" i="12" s="1"/>
  <c r="W44" i="12" s="1"/>
  <c r="X43" i="12"/>
  <c r="K40" i="12"/>
  <c r="C38" i="12"/>
  <c r="X37" i="12"/>
  <c r="M34" i="12"/>
  <c r="K34" i="12"/>
  <c r="G34" i="12"/>
  <c r="C32" i="12"/>
  <c r="X31" i="12"/>
  <c r="M28" i="12"/>
  <c r="C26" i="12"/>
  <c r="X25" i="12"/>
  <c r="S22" i="12"/>
  <c r="M22" i="12"/>
  <c r="K22" i="12"/>
  <c r="G22" i="12"/>
  <c r="C20" i="12"/>
  <c r="X19" i="12"/>
  <c r="S16" i="12"/>
  <c r="M16" i="12"/>
  <c r="K16" i="12"/>
  <c r="G16" i="12"/>
  <c r="C14" i="12"/>
  <c r="X13" i="12"/>
  <c r="S10" i="12"/>
  <c r="M10" i="12"/>
  <c r="K10" i="12"/>
  <c r="G10" i="12"/>
  <c r="C8" i="12"/>
  <c r="X7" i="12"/>
  <c r="V49" i="11"/>
  <c r="U49" i="11"/>
  <c r="T49" i="11"/>
  <c r="S49" i="11"/>
  <c r="R49" i="11"/>
  <c r="Q49" i="11"/>
  <c r="P49" i="11"/>
  <c r="O49" i="11"/>
  <c r="N49" i="11"/>
  <c r="M49" i="11"/>
  <c r="L49" i="11"/>
  <c r="K49" i="11"/>
  <c r="J49" i="11"/>
  <c r="I49" i="11"/>
  <c r="H49" i="11"/>
  <c r="G49" i="11"/>
  <c r="F49" i="11"/>
  <c r="E49" i="11"/>
  <c r="D49" i="11"/>
  <c r="C49" i="11"/>
  <c r="W48" i="11"/>
  <c r="V48" i="11"/>
  <c r="U48" i="11"/>
  <c r="T48" i="11"/>
  <c r="S48" i="11"/>
  <c r="R48" i="11"/>
  <c r="Q48" i="11"/>
  <c r="P48" i="11"/>
  <c r="O48" i="11"/>
  <c r="N48" i="11"/>
  <c r="M48" i="11"/>
  <c r="L48" i="11"/>
  <c r="K48" i="11"/>
  <c r="J48" i="11"/>
  <c r="I48" i="11"/>
  <c r="H48" i="11"/>
  <c r="G48" i="11"/>
  <c r="F48" i="11"/>
  <c r="E48" i="11"/>
  <c r="D48" i="11"/>
  <c r="S46" i="11"/>
  <c r="M46" i="11"/>
  <c r="K46" i="11"/>
  <c r="G46" i="11"/>
  <c r="C44" i="11"/>
  <c r="X43" i="11"/>
  <c r="S40" i="11"/>
  <c r="M40" i="11"/>
  <c r="K40" i="11"/>
  <c r="G40" i="11"/>
  <c r="C38" i="11"/>
  <c r="X37" i="11"/>
  <c r="S34" i="11"/>
  <c r="M34" i="11"/>
  <c r="K34" i="11"/>
  <c r="G34" i="11"/>
  <c r="C32" i="11"/>
  <c r="X31" i="11"/>
  <c r="S28" i="11"/>
  <c r="M28" i="11"/>
  <c r="C26" i="11"/>
  <c r="X25" i="11"/>
  <c r="S22" i="11"/>
  <c r="M22" i="11"/>
  <c r="K22" i="11"/>
  <c r="C20" i="11"/>
  <c r="X19" i="11"/>
  <c r="S16" i="11"/>
  <c r="M16" i="11"/>
  <c r="K16" i="11"/>
  <c r="G16" i="11"/>
  <c r="C14" i="11"/>
  <c r="X13" i="11"/>
  <c r="S10" i="11"/>
  <c r="M10" i="11"/>
  <c r="K10" i="11"/>
  <c r="G10" i="11"/>
  <c r="C8" i="11"/>
  <c r="X7" i="11"/>
  <c r="W55" i="10"/>
  <c r="V55" i="10"/>
  <c r="U55" i="10"/>
  <c r="T55" i="10"/>
  <c r="S55" i="10"/>
  <c r="R55" i="10"/>
  <c r="Q55" i="10"/>
  <c r="P55" i="10"/>
  <c r="O55" i="10"/>
  <c r="N55" i="10"/>
  <c r="M55" i="10"/>
  <c r="L55" i="10"/>
  <c r="K55" i="10"/>
  <c r="J55" i="10"/>
  <c r="I55" i="10"/>
  <c r="H55" i="10"/>
  <c r="G55" i="10"/>
  <c r="F55" i="10"/>
  <c r="E55" i="10"/>
  <c r="D55" i="10"/>
  <c r="C55" i="10"/>
  <c r="X54" i="10"/>
  <c r="W54" i="10"/>
  <c r="V54" i="10"/>
  <c r="U54" i="10"/>
  <c r="T54" i="10"/>
  <c r="S54" i="10"/>
  <c r="R54" i="10"/>
  <c r="Q54" i="10"/>
  <c r="P54" i="10"/>
  <c r="O54" i="10"/>
  <c r="N54" i="10"/>
  <c r="M54" i="10"/>
  <c r="L54" i="10"/>
  <c r="K54" i="10"/>
  <c r="J54" i="10"/>
  <c r="I54" i="10"/>
  <c r="H54" i="10"/>
  <c r="G54" i="10"/>
  <c r="F54" i="10"/>
  <c r="E54" i="10"/>
  <c r="D54" i="10"/>
  <c r="T52" i="10"/>
  <c r="Q52" i="10"/>
  <c r="M52" i="10"/>
  <c r="J52" i="10"/>
  <c r="F52" i="10"/>
  <c r="C50" i="10"/>
  <c r="D50" i="10" s="1"/>
  <c r="Y49" i="10"/>
  <c r="T46" i="10"/>
  <c r="Q46" i="10"/>
  <c r="M46" i="10"/>
  <c r="J46" i="10"/>
  <c r="F46" i="10"/>
  <c r="C44" i="10"/>
  <c r="D44" i="10" s="1"/>
  <c r="Y43" i="10"/>
  <c r="T40" i="10"/>
  <c r="Q40" i="10"/>
  <c r="M40" i="10"/>
  <c r="J40" i="10"/>
  <c r="F40" i="10"/>
  <c r="C38" i="10"/>
  <c r="D38" i="10" s="1"/>
  <c r="E38" i="10" s="1"/>
  <c r="F38" i="10" s="1"/>
  <c r="G38" i="10" s="1"/>
  <c r="H38" i="10" s="1"/>
  <c r="I38" i="10" s="1"/>
  <c r="J38" i="10" s="1"/>
  <c r="K38" i="10" s="1"/>
  <c r="L38" i="10" s="1"/>
  <c r="M38" i="10" s="1"/>
  <c r="N38" i="10" s="1"/>
  <c r="O38" i="10" s="1"/>
  <c r="P38" i="10" s="1"/>
  <c r="Q38" i="10" s="1"/>
  <c r="R38" i="10" s="1"/>
  <c r="S38" i="10" s="1"/>
  <c r="T38" i="10" s="1"/>
  <c r="U38" i="10" s="1"/>
  <c r="V38" i="10" s="1"/>
  <c r="W38" i="10" s="1"/>
  <c r="X38" i="10" s="1"/>
  <c r="Y37" i="10"/>
  <c r="T34" i="10"/>
  <c r="Q34" i="10"/>
  <c r="M34" i="10"/>
  <c r="J34" i="10"/>
  <c r="F34" i="10"/>
  <c r="C32" i="10"/>
  <c r="Y31" i="10"/>
  <c r="T28" i="10"/>
  <c r="Q28" i="10"/>
  <c r="M28" i="10"/>
  <c r="J28" i="10"/>
  <c r="F28" i="10"/>
  <c r="C26" i="10"/>
  <c r="D26" i="10" s="1"/>
  <c r="Y25" i="10"/>
  <c r="Q22" i="10"/>
  <c r="M22" i="10"/>
  <c r="J22" i="10"/>
  <c r="F22" i="10"/>
  <c r="C20" i="10"/>
  <c r="D20" i="10" s="1"/>
  <c r="E20" i="10" s="1"/>
  <c r="F20" i="10" s="1"/>
  <c r="G20" i="10" s="1"/>
  <c r="H20" i="10" s="1"/>
  <c r="I20" i="10" s="1"/>
  <c r="J20" i="10" s="1"/>
  <c r="K20" i="10" s="1"/>
  <c r="L20" i="10" s="1"/>
  <c r="M20" i="10" s="1"/>
  <c r="N20" i="10" s="1"/>
  <c r="O20" i="10" s="1"/>
  <c r="P20" i="10" s="1"/>
  <c r="Q20" i="10" s="1"/>
  <c r="R20" i="10" s="1"/>
  <c r="S20" i="10" s="1"/>
  <c r="T20" i="10" s="1"/>
  <c r="U20" i="10" s="1"/>
  <c r="V20" i="10" s="1"/>
  <c r="W20" i="10" s="1"/>
  <c r="X20" i="10" s="1"/>
  <c r="Y19" i="10"/>
  <c r="T16" i="10"/>
  <c r="Q16" i="10"/>
  <c r="M16" i="10"/>
  <c r="J16" i="10"/>
  <c r="F16" i="10"/>
  <c r="C14" i="10"/>
  <c r="D14" i="10" s="1"/>
  <c r="E14" i="10" s="1"/>
  <c r="F14" i="10" s="1"/>
  <c r="G14" i="10" s="1"/>
  <c r="H14" i="10" s="1"/>
  <c r="I14" i="10" s="1"/>
  <c r="J14" i="10" s="1"/>
  <c r="K14" i="10" s="1"/>
  <c r="L14" i="10" s="1"/>
  <c r="M14" i="10" s="1"/>
  <c r="N14" i="10" s="1"/>
  <c r="O14" i="10" s="1"/>
  <c r="P14" i="10" s="1"/>
  <c r="Q14" i="10" s="1"/>
  <c r="R14" i="10" s="1"/>
  <c r="S14" i="10" s="1"/>
  <c r="T14" i="10" s="1"/>
  <c r="U14" i="10" s="1"/>
  <c r="V14" i="10" s="1"/>
  <c r="W14" i="10" s="1"/>
  <c r="X14" i="10" s="1"/>
  <c r="Y13" i="10"/>
  <c r="T10" i="10"/>
  <c r="Q10" i="10"/>
  <c r="M10" i="10"/>
  <c r="J10" i="10"/>
  <c r="F10" i="10"/>
  <c r="C8" i="10"/>
  <c r="Y7" i="10"/>
  <c r="T70" i="9"/>
  <c r="Q70" i="9"/>
  <c r="M70" i="9"/>
  <c r="J70" i="9"/>
  <c r="F70" i="9"/>
  <c r="C68" i="9"/>
  <c r="Y67" i="9"/>
  <c r="T64" i="9"/>
  <c r="Q64" i="9"/>
  <c r="M64" i="9"/>
  <c r="J64" i="9"/>
  <c r="F64" i="9"/>
  <c r="C62" i="9"/>
  <c r="D62" i="9" s="1"/>
  <c r="E62" i="9" s="1"/>
  <c r="F62" i="9" s="1"/>
  <c r="G62" i="9" s="1"/>
  <c r="H62" i="9" s="1"/>
  <c r="I62" i="9" s="1"/>
  <c r="J62" i="9" s="1"/>
  <c r="K62" i="9" s="1"/>
  <c r="L62" i="9" s="1"/>
  <c r="M62" i="9" s="1"/>
  <c r="N62" i="9" s="1"/>
  <c r="O62" i="9" s="1"/>
  <c r="P62" i="9" s="1"/>
  <c r="Q62" i="9" s="1"/>
  <c r="R62" i="9" s="1"/>
  <c r="S62" i="9" s="1"/>
  <c r="T62" i="9" s="1"/>
  <c r="U62" i="9" s="1"/>
  <c r="V62" i="9" s="1"/>
  <c r="W62" i="9" s="1"/>
  <c r="X62" i="9" s="1"/>
  <c r="Y61" i="9"/>
  <c r="T58" i="9"/>
  <c r="Q58" i="9"/>
  <c r="M58" i="9"/>
  <c r="J58" i="9"/>
  <c r="F58" i="9"/>
  <c r="C56" i="9"/>
  <c r="D56" i="9" s="1"/>
  <c r="E56" i="9" s="1"/>
  <c r="F56" i="9" s="1"/>
  <c r="G56" i="9" s="1"/>
  <c r="H56" i="9" s="1"/>
  <c r="I56" i="9" s="1"/>
  <c r="J56" i="9" s="1"/>
  <c r="K56" i="9" s="1"/>
  <c r="L56" i="9" s="1"/>
  <c r="M56" i="9" s="1"/>
  <c r="N56" i="9" s="1"/>
  <c r="O56" i="9" s="1"/>
  <c r="P56" i="9" s="1"/>
  <c r="Q56" i="9" s="1"/>
  <c r="R56" i="9" s="1"/>
  <c r="S56" i="9" s="1"/>
  <c r="T56" i="9" s="1"/>
  <c r="U56" i="9" s="1"/>
  <c r="V56" i="9" s="1"/>
  <c r="W56" i="9" s="1"/>
  <c r="X56" i="9" s="1"/>
  <c r="Y55" i="9"/>
  <c r="T52" i="9"/>
  <c r="Q52" i="9"/>
  <c r="M52" i="9"/>
  <c r="J52" i="9"/>
  <c r="F52" i="9"/>
  <c r="C50" i="9"/>
  <c r="Y49" i="9"/>
  <c r="T46" i="9"/>
  <c r="Q46" i="9"/>
  <c r="M46" i="9"/>
  <c r="J46" i="9"/>
  <c r="F46" i="9"/>
  <c r="C44" i="9"/>
  <c r="D44" i="9" s="1"/>
  <c r="E44" i="9" s="1"/>
  <c r="F44" i="9" s="1"/>
  <c r="G44" i="9" s="1"/>
  <c r="H44" i="9" s="1"/>
  <c r="I44" i="9" s="1"/>
  <c r="J44" i="9" s="1"/>
  <c r="K44" i="9" s="1"/>
  <c r="L44" i="9" s="1"/>
  <c r="M44" i="9" s="1"/>
  <c r="N44" i="9" s="1"/>
  <c r="O44" i="9" s="1"/>
  <c r="P44" i="9" s="1"/>
  <c r="Q44" i="9" s="1"/>
  <c r="R44" i="9" s="1"/>
  <c r="S44" i="9" s="1"/>
  <c r="T44" i="9" s="1"/>
  <c r="U44" i="9" s="1"/>
  <c r="V44" i="9" s="1"/>
  <c r="W44" i="9" s="1"/>
  <c r="X44" i="9" s="1"/>
  <c r="Y43" i="9"/>
  <c r="T40" i="9"/>
  <c r="Q40" i="9"/>
  <c r="M40" i="9"/>
  <c r="J40" i="9"/>
  <c r="F40" i="9"/>
  <c r="C38" i="9"/>
  <c r="D38" i="9" s="1"/>
  <c r="E38" i="9" s="1"/>
  <c r="F38" i="9" s="1"/>
  <c r="G38" i="9" s="1"/>
  <c r="H38" i="9" s="1"/>
  <c r="I38" i="9" s="1"/>
  <c r="J38" i="9" s="1"/>
  <c r="K38" i="9" s="1"/>
  <c r="L38" i="9" s="1"/>
  <c r="M38" i="9" s="1"/>
  <c r="N38" i="9" s="1"/>
  <c r="O38" i="9" s="1"/>
  <c r="P38" i="9" s="1"/>
  <c r="Q38" i="9" s="1"/>
  <c r="R38" i="9" s="1"/>
  <c r="S38" i="9" s="1"/>
  <c r="T38" i="9" s="1"/>
  <c r="U38" i="9" s="1"/>
  <c r="V38" i="9" s="1"/>
  <c r="W38" i="9" s="1"/>
  <c r="X38" i="9" s="1"/>
  <c r="Y37" i="9"/>
  <c r="T34" i="9"/>
  <c r="Q34" i="9"/>
  <c r="M34" i="9"/>
  <c r="J34" i="9"/>
  <c r="F34" i="9"/>
  <c r="C32" i="9"/>
  <c r="Y31" i="9"/>
  <c r="Q28" i="9"/>
  <c r="C26" i="9"/>
  <c r="D26" i="9" s="1"/>
  <c r="E26" i="9" s="1"/>
  <c r="T22" i="9"/>
  <c r="Q22" i="9"/>
  <c r="M22" i="9"/>
  <c r="J22" i="9"/>
  <c r="F22" i="9"/>
  <c r="C20" i="9"/>
  <c r="D20" i="9" s="1"/>
  <c r="E20" i="9" s="1"/>
  <c r="F20" i="9" s="1"/>
  <c r="G20" i="9" s="1"/>
  <c r="H20" i="9" s="1"/>
  <c r="I20" i="9" s="1"/>
  <c r="J20" i="9" s="1"/>
  <c r="K20" i="9" s="1"/>
  <c r="L20" i="9" s="1"/>
  <c r="M20" i="9" s="1"/>
  <c r="N20" i="9" s="1"/>
  <c r="O20" i="9" s="1"/>
  <c r="P20" i="9" s="1"/>
  <c r="Q20" i="9" s="1"/>
  <c r="R20" i="9" s="1"/>
  <c r="S20" i="9" s="1"/>
  <c r="T20" i="9" s="1"/>
  <c r="U20" i="9" s="1"/>
  <c r="V20" i="9" s="1"/>
  <c r="W20" i="9" s="1"/>
  <c r="X20" i="9" s="1"/>
  <c r="Y19" i="9"/>
  <c r="Q16" i="9"/>
  <c r="C14" i="9"/>
  <c r="Y13" i="9"/>
  <c r="I72" i="9"/>
  <c r="J72" i="9"/>
  <c r="K72" i="9"/>
  <c r="L72" i="9"/>
  <c r="M72" i="9"/>
  <c r="N72" i="9"/>
  <c r="O72" i="9"/>
  <c r="P72" i="9"/>
  <c r="Q72" i="9"/>
  <c r="R72" i="9"/>
  <c r="S72" i="9"/>
  <c r="T72" i="9"/>
  <c r="I73" i="9"/>
  <c r="J73" i="9"/>
  <c r="K73" i="9"/>
  <c r="L73" i="9"/>
  <c r="M73" i="9"/>
  <c r="N73" i="9"/>
  <c r="O73" i="9"/>
  <c r="P73" i="9"/>
  <c r="Q73" i="9"/>
  <c r="R73" i="9"/>
  <c r="S73" i="9"/>
  <c r="T73" i="9"/>
  <c r="S58" i="1"/>
  <c r="M58" i="1"/>
  <c r="K58" i="1"/>
  <c r="G58" i="1"/>
  <c r="C56" i="1"/>
  <c r="X55" i="1"/>
  <c r="S52" i="1"/>
  <c r="M52" i="1"/>
  <c r="K52" i="1"/>
  <c r="G52" i="1"/>
  <c r="C50" i="1"/>
  <c r="X49" i="1"/>
  <c r="S46" i="1"/>
  <c r="M46" i="1"/>
  <c r="K46" i="1"/>
  <c r="G46" i="1"/>
  <c r="D44" i="1"/>
  <c r="E44" i="1" s="1"/>
  <c r="F44" i="1" s="1"/>
  <c r="G44" i="1" s="1"/>
  <c r="H44" i="1" s="1"/>
  <c r="I44" i="1" s="1"/>
  <c r="J44" i="1" s="1"/>
  <c r="K44" i="1" s="1"/>
  <c r="L44" i="1" s="1"/>
  <c r="M44" i="1" s="1"/>
  <c r="N44" i="1" s="1"/>
  <c r="O44" i="1" s="1"/>
  <c r="P44" i="1" s="1"/>
  <c r="Q44" i="1" s="1"/>
  <c r="R44" i="1" s="1"/>
  <c r="S44" i="1" s="1"/>
  <c r="T44" i="1" s="1"/>
  <c r="U44" i="1" s="1"/>
  <c r="V44" i="1" s="1"/>
  <c r="W44" i="1" s="1"/>
  <c r="C44" i="1"/>
  <c r="X43" i="1"/>
  <c r="S40" i="1"/>
  <c r="M40" i="1"/>
  <c r="K40" i="1"/>
  <c r="G40" i="1"/>
  <c r="C38" i="1"/>
  <c r="D38" i="1" s="1"/>
  <c r="E38" i="1" s="1"/>
  <c r="F38" i="1" s="1"/>
  <c r="G38" i="1" s="1"/>
  <c r="H38" i="1" s="1"/>
  <c r="I38" i="1" s="1"/>
  <c r="J38" i="1" s="1"/>
  <c r="K38" i="1" s="1"/>
  <c r="L38" i="1" s="1"/>
  <c r="M38" i="1" s="1"/>
  <c r="N38" i="1" s="1"/>
  <c r="O38" i="1" s="1"/>
  <c r="P38" i="1" s="1"/>
  <c r="Q38" i="1" s="1"/>
  <c r="R38" i="1" s="1"/>
  <c r="S38" i="1" s="1"/>
  <c r="T38" i="1" s="1"/>
  <c r="U38" i="1" s="1"/>
  <c r="V38" i="1" s="1"/>
  <c r="W38" i="1" s="1"/>
  <c r="X37" i="1"/>
  <c r="S34" i="1"/>
  <c r="M34" i="1"/>
  <c r="K34" i="1"/>
  <c r="G34" i="1"/>
  <c r="C32" i="1"/>
  <c r="D32" i="1" s="1"/>
  <c r="E32" i="1" s="1"/>
  <c r="F32" i="1" s="1"/>
  <c r="G32" i="1" s="1"/>
  <c r="H32" i="1" s="1"/>
  <c r="I32" i="1" s="1"/>
  <c r="J32" i="1" s="1"/>
  <c r="K32" i="1" s="1"/>
  <c r="L32" i="1" s="1"/>
  <c r="M32" i="1" s="1"/>
  <c r="N32" i="1" s="1"/>
  <c r="O32" i="1" s="1"/>
  <c r="P32" i="1" s="1"/>
  <c r="Q32" i="1" s="1"/>
  <c r="R32" i="1" s="1"/>
  <c r="S32" i="1" s="1"/>
  <c r="T32" i="1" s="1"/>
  <c r="U32" i="1" s="1"/>
  <c r="V32" i="1" s="1"/>
  <c r="W32" i="1" s="1"/>
  <c r="X31" i="1"/>
  <c r="S28" i="1"/>
  <c r="M28" i="1"/>
  <c r="K28" i="1"/>
  <c r="G28" i="1"/>
  <c r="C26" i="1"/>
  <c r="D26" i="1" s="1"/>
  <c r="E26" i="1" s="1"/>
  <c r="F26" i="1" s="1"/>
  <c r="G26" i="1" s="1"/>
  <c r="H26" i="1" s="1"/>
  <c r="I26" i="1" s="1"/>
  <c r="J26" i="1" s="1"/>
  <c r="K26" i="1" s="1"/>
  <c r="L26" i="1" s="1"/>
  <c r="M26" i="1" s="1"/>
  <c r="N26" i="1" s="1"/>
  <c r="O26" i="1" s="1"/>
  <c r="P26" i="1" s="1"/>
  <c r="Q26" i="1" s="1"/>
  <c r="R26" i="1" s="1"/>
  <c r="S26" i="1" s="1"/>
  <c r="T26" i="1" s="1"/>
  <c r="U26" i="1" s="1"/>
  <c r="V26" i="1" s="1"/>
  <c r="W26" i="1" s="1"/>
  <c r="X25" i="1"/>
  <c r="S22" i="1"/>
  <c r="M22" i="1"/>
  <c r="K22" i="1"/>
  <c r="G22" i="1"/>
  <c r="C20" i="1"/>
  <c r="D20" i="1" s="1"/>
  <c r="E20" i="1" s="1"/>
  <c r="F20" i="1" s="1"/>
  <c r="G20" i="1" s="1"/>
  <c r="H20" i="1" s="1"/>
  <c r="I20" i="1" s="1"/>
  <c r="J20" i="1" s="1"/>
  <c r="K20" i="1" s="1"/>
  <c r="L20" i="1" s="1"/>
  <c r="M20" i="1" s="1"/>
  <c r="N20" i="1" s="1"/>
  <c r="O20" i="1" s="1"/>
  <c r="P20" i="1" s="1"/>
  <c r="Q20" i="1" s="1"/>
  <c r="R20" i="1" s="1"/>
  <c r="S20" i="1" s="1"/>
  <c r="T20" i="1" s="1"/>
  <c r="U20" i="1" s="1"/>
  <c r="V20" i="1" s="1"/>
  <c r="W20" i="1" s="1"/>
  <c r="X19" i="1"/>
  <c r="C14" i="1"/>
  <c r="D14" i="1" s="1"/>
  <c r="E14" i="1" s="1"/>
  <c r="F14" i="1" s="1"/>
  <c r="G14" i="1" s="1"/>
  <c r="H14" i="1" s="1"/>
  <c r="I14" i="1" s="1"/>
  <c r="J14" i="1" s="1"/>
  <c r="K14" i="1" s="1"/>
  <c r="L14" i="1" s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X13" i="1"/>
  <c r="L60" i="1"/>
  <c r="M60" i="1"/>
  <c r="N60" i="1"/>
  <c r="O60" i="1"/>
  <c r="P60" i="1"/>
  <c r="Q60" i="1"/>
  <c r="R60" i="1"/>
  <c r="S60" i="1"/>
  <c r="T60" i="1"/>
  <c r="U60" i="1"/>
  <c r="V60" i="1"/>
  <c r="L61" i="1"/>
  <c r="M61" i="1"/>
  <c r="N61" i="1"/>
  <c r="O61" i="1"/>
  <c r="P61" i="1"/>
  <c r="Q61" i="1"/>
  <c r="R61" i="1"/>
  <c r="S61" i="1"/>
  <c r="T61" i="1"/>
  <c r="U61" i="1"/>
  <c r="V61" i="1"/>
  <c r="T10" i="9"/>
  <c r="Q10" i="9"/>
  <c r="M10" i="9"/>
  <c r="J10" i="9"/>
  <c r="F10" i="9"/>
  <c r="S10" i="1"/>
  <c r="M10" i="1"/>
  <c r="K10" i="1"/>
  <c r="G10" i="1"/>
  <c r="Y55" i="10" l="1"/>
  <c r="X48" i="11"/>
  <c r="X49" i="11"/>
  <c r="X48" i="12"/>
  <c r="X49" i="12"/>
  <c r="D20" i="13"/>
  <c r="E20" i="13" s="1"/>
  <c r="F20" i="13" s="1"/>
  <c r="G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20" i="13" s="1"/>
  <c r="T20" i="13" s="1"/>
  <c r="U20" i="13" s="1"/>
  <c r="V20" i="13" s="1"/>
  <c r="W20" i="13" s="1"/>
  <c r="X20" i="13" s="1"/>
  <c r="Y55" i="13"/>
  <c r="E38" i="13"/>
  <c r="F38" i="13" s="1"/>
  <c r="G38" i="13" s="1"/>
  <c r="H38" i="13" s="1"/>
  <c r="I38" i="13" s="1"/>
  <c r="J38" i="13" s="1"/>
  <c r="K38" i="13" s="1"/>
  <c r="L38" i="13" s="1"/>
  <c r="M38" i="13" s="1"/>
  <c r="N38" i="13" s="1"/>
  <c r="O38" i="13" s="1"/>
  <c r="P38" i="13" s="1"/>
  <c r="Q38" i="13" s="1"/>
  <c r="R38" i="13" s="1"/>
  <c r="S38" i="13" s="1"/>
  <c r="T38" i="13" s="1"/>
  <c r="U38" i="13" s="1"/>
  <c r="V38" i="13" s="1"/>
  <c r="W38" i="13" s="1"/>
  <c r="X38" i="13" s="1"/>
  <c r="E14" i="13"/>
  <c r="F14" i="13" s="1"/>
  <c r="G14" i="13" s="1"/>
  <c r="H14" i="13" s="1"/>
  <c r="I14" i="13" s="1"/>
  <c r="J14" i="13" s="1"/>
  <c r="K14" i="13" s="1"/>
  <c r="L14" i="13" s="1"/>
  <c r="M14" i="13" s="1"/>
  <c r="N14" i="13" s="1"/>
  <c r="O14" i="13" s="1"/>
  <c r="P14" i="13" s="1"/>
  <c r="Q14" i="13" s="1"/>
  <c r="R14" i="13" s="1"/>
  <c r="S14" i="13" s="1"/>
  <c r="T14" i="13" s="1"/>
  <c r="U14" i="13" s="1"/>
  <c r="V14" i="13" s="1"/>
  <c r="W14" i="13" s="1"/>
  <c r="X14" i="13" s="1"/>
  <c r="Z44" i="13"/>
  <c r="D20" i="12"/>
  <c r="E20" i="12" s="1"/>
  <c r="F20" i="12" s="1"/>
  <c r="G20" i="12" s="1"/>
  <c r="H20" i="12" s="1"/>
  <c r="I20" i="12" s="1"/>
  <c r="J20" i="12" s="1"/>
  <c r="K20" i="12" s="1"/>
  <c r="L20" i="12" s="1"/>
  <c r="M20" i="12" s="1"/>
  <c r="N20" i="12" s="1"/>
  <c r="O20" i="12" s="1"/>
  <c r="P20" i="12" s="1"/>
  <c r="Q20" i="12" s="1"/>
  <c r="R20" i="12" s="1"/>
  <c r="S20" i="12" s="1"/>
  <c r="T20" i="12" s="1"/>
  <c r="U20" i="12" s="1"/>
  <c r="V20" i="12" s="1"/>
  <c r="W20" i="12" s="1"/>
  <c r="Y44" i="12"/>
  <c r="D26" i="13"/>
  <c r="E26" i="13" s="1"/>
  <c r="F26" i="13" s="1"/>
  <c r="G26" i="13" s="1"/>
  <c r="H26" i="13" s="1"/>
  <c r="I26" i="13" s="1"/>
  <c r="J26" i="13" s="1"/>
  <c r="K26" i="13" s="1"/>
  <c r="L26" i="13" s="1"/>
  <c r="M26" i="13" s="1"/>
  <c r="N26" i="13" s="1"/>
  <c r="O26" i="13" s="1"/>
  <c r="P26" i="13" s="1"/>
  <c r="Q26" i="13" s="1"/>
  <c r="R26" i="13" s="1"/>
  <c r="S26" i="13" s="1"/>
  <c r="T26" i="13" s="1"/>
  <c r="U26" i="13" s="1"/>
  <c r="V26" i="13" s="1"/>
  <c r="W26" i="13" s="1"/>
  <c r="X26" i="13" s="1"/>
  <c r="D50" i="13"/>
  <c r="E50" i="13" s="1"/>
  <c r="F50" i="13" s="1"/>
  <c r="G50" i="13" s="1"/>
  <c r="H50" i="13" s="1"/>
  <c r="I50" i="13" s="1"/>
  <c r="J50" i="13" s="1"/>
  <c r="K50" i="13" s="1"/>
  <c r="L50" i="13" s="1"/>
  <c r="M50" i="13" s="1"/>
  <c r="N50" i="13" s="1"/>
  <c r="O50" i="13" s="1"/>
  <c r="P50" i="13" s="1"/>
  <c r="Q50" i="13" s="1"/>
  <c r="R50" i="13" s="1"/>
  <c r="S50" i="13" s="1"/>
  <c r="T50" i="13" s="1"/>
  <c r="U50" i="13" s="1"/>
  <c r="V50" i="13" s="1"/>
  <c r="W50" i="13" s="1"/>
  <c r="X50" i="13" s="1"/>
  <c r="Y54" i="13"/>
  <c r="D26" i="12"/>
  <c r="E26" i="12" s="1"/>
  <c r="F26" i="12" s="1"/>
  <c r="G26" i="12" s="1"/>
  <c r="H26" i="12" s="1"/>
  <c r="I26" i="12" s="1"/>
  <c r="J26" i="12" s="1"/>
  <c r="K26" i="12" s="1"/>
  <c r="L26" i="12" s="1"/>
  <c r="M26" i="12" s="1"/>
  <c r="N26" i="12" s="1"/>
  <c r="O26" i="12" s="1"/>
  <c r="P26" i="12" s="1"/>
  <c r="Q26" i="12" s="1"/>
  <c r="R26" i="12" s="1"/>
  <c r="S26" i="12" s="1"/>
  <c r="T26" i="12" s="1"/>
  <c r="U26" i="12" s="1"/>
  <c r="V26" i="12" s="1"/>
  <c r="W26" i="12" s="1"/>
  <c r="D8" i="12"/>
  <c r="E8" i="12" s="1"/>
  <c r="F8" i="12" s="1"/>
  <c r="G8" i="12" s="1"/>
  <c r="H8" i="12" s="1"/>
  <c r="I8" i="12" s="1"/>
  <c r="J8" i="12" s="1"/>
  <c r="K8" i="12" s="1"/>
  <c r="L8" i="12" s="1"/>
  <c r="M8" i="12" s="1"/>
  <c r="N8" i="12" s="1"/>
  <c r="O8" i="12" s="1"/>
  <c r="P8" i="12" s="1"/>
  <c r="Q8" i="12" s="1"/>
  <c r="R8" i="12" s="1"/>
  <c r="S8" i="12" s="1"/>
  <c r="T8" i="12" s="1"/>
  <c r="U8" i="12" s="1"/>
  <c r="V8" i="12" s="1"/>
  <c r="W8" i="12" s="1"/>
  <c r="D32" i="12"/>
  <c r="E32" i="12" s="1"/>
  <c r="F32" i="12" s="1"/>
  <c r="G32" i="12" s="1"/>
  <c r="H32" i="12" s="1"/>
  <c r="I32" i="12" s="1"/>
  <c r="J32" i="12" s="1"/>
  <c r="K32" i="12" s="1"/>
  <c r="L32" i="12" s="1"/>
  <c r="M32" i="12" s="1"/>
  <c r="N32" i="12" s="1"/>
  <c r="O32" i="12" s="1"/>
  <c r="P32" i="12" s="1"/>
  <c r="Q32" i="12" s="1"/>
  <c r="R32" i="12" s="1"/>
  <c r="S32" i="12" s="1"/>
  <c r="T32" i="12" s="1"/>
  <c r="U32" i="12" s="1"/>
  <c r="V32" i="12" s="1"/>
  <c r="W32" i="12" s="1"/>
  <c r="Z8" i="13"/>
  <c r="Z32" i="13"/>
  <c r="D14" i="12"/>
  <c r="E14" i="12" s="1"/>
  <c r="F14" i="12" s="1"/>
  <c r="G14" i="12" s="1"/>
  <c r="H14" i="12" s="1"/>
  <c r="I14" i="12" s="1"/>
  <c r="J14" i="12" s="1"/>
  <c r="K14" i="12" s="1"/>
  <c r="L14" i="12" s="1"/>
  <c r="M14" i="12" s="1"/>
  <c r="N14" i="12" s="1"/>
  <c r="O14" i="12" s="1"/>
  <c r="P14" i="12" s="1"/>
  <c r="Q14" i="12" s="1"/>
  <c r="R14" i="12" s="1"/>
  <c r="S14" i="12" s="1"/>
  <c r="T14" i="12" s="1"/>
  <c r="U14" i="12" s="1"/>
  <c r="V14" i="12" s="1"/>
  <c r="W14" i="12" s="1"/>
  <c r="D38" i="12"/>
  <c r="E38" i="12" s="1"/>
  <c r="F38" i="12" s="1"/>
  <c r="G38" i="12" s="1"/>
  <c r="H38" i="12" s="1"/>
  <c r="I38" i="12" s="1"/>
  <c r="J38" i="12" s="1"/>
  <c r="K38" i="12" s="1"/>
  <c r="L38" i="12" s="1"/>
  <c r="M38" i="12" s="1"/>
  <c r="N38" i="12" s="1"/>
  <c r="O38" i="12" s="1"/>
  <c r="P38" i="12" s="1"/>
  <c r="Q38" i="12" s="1"/>
  <c r="R38" i="12" s="1"/>
  <c r="S38" i="12" s="1"/>
  <c r="T38" i="12" s="1"/>
  <c r="U38" i="12" s="1"/>
  <c r="V38" i="12" s="1"/>
  <c r="W38" i="12" s="1"/>
  <c r="D8" i="10"/>
  <c r="E8" i="10" s="1"/>
  <c r="F8" i="10" s="1"/>
  <c r="G8" i="10" s="1"/>
  <c r="H8" i="10" s="1"/>
  <c r="I8" i="10" s="1"/>
  <c r="J8" i="10" s="1"/>
  <c r="K8" i="10" s="1"/>
  <c r="L8" i="10" s="1"/>
  <c r="M8" i="10" s="1"/>
  <c r="N8" i="10" s="1"/>
  <c r="O8" i="10" s="1"/>
  <c r="P8" i="10" s="1"/>
  <c r="Q8" i="10" s="1"/>
  <c r="R8" i="10" s="1"/>
  <c r="S8" i="10" s="1"/>
  <c r="T8" i="10" s="1"/>
  <c r="U8" i="10" s="1"/>
  <c r="V8" i="10" s="1"/>
  <c r="W8" i="10" s="1"/>
  <c r="X8" i="10" s="1"/>
  <c r="D32" i="10"/>
  <c r="E32" i="10" s="1"/>
  <c r="F32" i="10" s="1"/>
  <c r="G32" i="10" s="1"/>
  <c r="H32" i="10" s="1"/>
  <c r="I32" i="10" s="1"/>
  <c r="J32" i="10" s="1"/>
  <c r="K32" i="10" s="1"/>
  <c r="L32" i="10" s="1"/>
  <c r="M32" i="10" s="1"/>
  <c r="N32" i="10" s="1"/>
  <c r="O32" i="10" s="1"/>
  <c r="P32" i="10" s="1"/>
  <c r="Q32" i="10" s="1"/>
  <c r="R32" i="10" s="1"/>
  <c r="S32" i="10" s="1"/>
  <c r="T32" i="10" s="1"/>
  <c r="U32" i="10" s="1"/>
  <c r="V32" i="10" s="1"/>
  <c r="W32" i="10" s="1"/>
  <c r="X32" i="10" s="1"/>
  <c r="D8" i="11"/>
  <c r="E8" i="11" s="1"/>
  <c r="F8" i="11" s="1"/>
  <c r="G8" i="11" s="1"/>
  <c r="H8" i="11" s="1"/>
  <c r="I8" i="11" s="1"/>
  <c r="J8" i="11" s="1"/>
  <c r="K8" i="11" s="1"/>
  <c r="L8" i="11" s="1"/>
  <c r="M8" i="11" s="1"/>
  <c r="N8" i="11" s="1"/>
  <c r="O8" i="11" s="1"/>
  <c r="P8" i="11" s="1"/>
  <c r="Q8" i="11" s="1"/>
  <c r="R8" i="11" s="1"/>
  <c r="S8" i="11" s="1"/>
  <c r="T8" i="11" s="1"/>
  <c r="U8" i="11" s="1"/>
  <c r="V8" i="11" s="1"/>
  <c r="W8" i="11" s="1"/>
  <c r="D32" i="11"/>
  <c r="E32" i="11" s="1"/>
  <c r="F32" i="11" s="1"/>
  <c r="G32" i="11" s="1"/>
  <c r="H32" i="11" s="1"/>
  <c r="I32" i="11" s="1"/>
  <c r="J32" i="11" s="1"/>
  <c r="K32" i="11" s="1"/>
  <c r="L32" i="11" s="1"/>
  <c r="M32" i="11" s="1"/>
  <c r="N32" i="11" s="1"/>
  <c r="O32" i="11" s="1"/>
  <c r="P32" i="11" s="1"/>
  <c r="Q32" i="11" s="1"/>
  <c r="R32" i="11" s="1"/>
  <c r="S32" i="11" s="1"/>
  <c r="T32" i="11" s="1"/>
  <c r="U32" i="11" s="1"/>
  <c r="V32" i="11" s="1"/>
  <c r="W32" i="11" s="1"/>
  <c r="D14" i="11"/>
  <c r="E14" i="11" s="1"/>
  <c r="F14" i="11" s="1"/>
  <c r="G14" i="11" s="1"/>
  <c r="H14" i="11" s="1"/>
  <c r="I14" i="11" s="1"/>
  <c r="J14" i="11" s="1"/>
  <c r="K14" i="11" s="1"/>
  <c r="L14" i="11" s="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D38" i="11"/>
  <c r="E38" i="11" s="1"/>
  <c r="F38" i="11" s="1"/>
  <c r="G38" i="11" s="1"/>
  <c r="H38" i="11" s="1"/>
  <c r="I38" i="11" s="1"/>
  <c r="J38" i="11" s="1"/>
  <c r="K38" i="11" s="1"/>
  <c r="L38" i="11" s="1"/>
  <c r="M38" i="11" s="1"/>
  <c r="N38" i="11" s="1"/>
  <c r="O38" i="11" s="1"/>
  <c r="P38" i="11" s="1"/>
  <c r="Q38" i="11" s="1"/>
  <c r="R38" i="11" s="1"/>
  <c r="S38" i="11" s="1"/>
  <c r="T38" i="11" s="1"/>
  <c r="U38" i="11" s="1"/>
  <c r="V38" i="11" s="1"/>
  <c r="W38" i="11" s="1"/>
  <c r="D20" i="11"/>
  <c r="E20" i="11" s="1"/>
  <c r="F20" i="11" s="1"/>
  <c r="G20" i="11" s="1"/>
  <c r="H20" i="11" s="1"/>
  <c r="I20" i="11" s="1"/>
  <c r="J20" i="11" s="1"/>
  <c r="K20" i="11" s="1"/>
  <c r="L20" i="11" s="1"/>
  <c r="M20" i="11" s="1"/>
  <c r="N20" i="11" s="1"/>
  <c r="O20" i="11" s="1"/>
  <c r="P20" i="11" s="1"/>
  <c r="Q20" i="11" s="1"/>
  <c r="R20" i="11" s="1"/>
  <c r="S20" i="11" s="1"/>
  <c r="T20" i="11" s="1"/>
  <c r="U20" i="11" s="1"/>
  <c r="V20" i="11" s="1"/>
  <c r="W20" i="11" s="1"/>
  <c r="D44" i="11"/>
  <c r="E44" i="11" s="1"/>
  <c r="F44" i="11" s="1"/>
  <c r="G44" i="11" s="1"/>
  <c r="H44" i="11" s="1"/>
  <c r="I44" i="11" s="1"/>
  <c r="J44" i="11" s="1"/>
  <c r="K44" i="11" s="1"/>
  <c r="L44" i="11" s="1"/>
  <c r="M44" i="11" s="1"/>
  <c r="N44" i="11" s="1"/>
  <c r="O44" i="11" s="1"/>
  <c r="P44" i="11" s="1"/>
  <c r="Q44" i="11" s="1"/>
  <c r="R44" i="11" s="1"/>
  <c r="S44" i="11" s="1"/>
  <c r="T44" i="11" s="1"/>
  <c r="U44" i="11" s="1"/>
  <c r="V44" i="11" s="1"/>
  <c r="W44" i="11" s="1"/>
  <c r="D26" i="11"/>
  <c r="E26" i="11" s="1"/>
  <c r="F26" i="11" s="1"/>
  <c r="G26" i="11" s="1"/>
  <c r="H26" i="11" s="1"/>
  <c r="I26" i="11" s="1"/>
  <c r="J26" i="11" s="1"/>
  <c r="K26" i="11" s="1"/>
  <c r="L26" i="11" s="1"/>
  <c r="M26" i="11" s="1"/>
  <c r="N26" i="11" s="1"/>
  <c r="O26" i="11" s="1"/>
  <c r="P26" i="11" s="1"/>
  <c r="Q26" i="11" s="1"/>
  <c r="R26" i="11" s="1"/>
  <c r="S26" i="11" s="1"/>
  <c r="T26" i="11" s="1"/>
  <c r="U26" i="11" s="1"/>
  <c r="V26" i="11" s="1"/>
  <c r="W26" i="11" s="1"/>
  <c r="E50" i="10"/>
  <c r="F50" i="10" s="1"/>
  <c r="G50" i="10" s="1"/>
  <c r="H50" i="10" s="1"/>
  <c r="I50" i="10" s="1"/>
  <c r="J50" i="10" s="1"/>
  <c r="K50" i="10" s="1"/>
  <c r="L50" i="10" s="1"/>
  <c r="M50" i="10" s="1"/>
  <c r="N50" i="10" s="1"/>
  <c r="O50" i="10" s="1"/>
  <c r="P50" i="10" s="1"/>
  <c r="Q50" i="10" s="1"/>
  <c r="R50" i="10" s="1"/>
  <c r="S50" i="10" s="1"/>
  <c r="T50" i="10" s="1"/>
  <c r="U50" i="10" s="1"/>
  <c r="V50" i="10" s="1"/>
  <c r="W50" i="10" s="1"/>
  <c r="X50" i="10" s="1"/>
  <c r="E26" i="10"/>
  <c r="F26" i="10" s="1"/>
  <c r="G26" i="10" s="1"/>
  <c r="H26" i="10" s="1"/>
  <c r="I26" i="10" s="1"/>
  <c r="J26" i="10" s="1"/>
  <c r="K26" i="10" s="1"/>
  <c r="L26" i="10" s="1"/>
  <c r="M26" i="10" s="1"/>
  <c r="N26" i="10" s="1"/>
  <c r="O26" i="10" s="1"/>
  <c r="P26" i="10" s="1"/>
  <c r="Q26" i="10" s="1"/>
  <c r="R26" i="10" s="1"/>
  <c r="S26" i="10" s="1"/>
  <c r="T26" i="10" s="1"/>
  <c r="U26" i="10" s="1"/>
  <c r="V26" i="10" s="1"/>
  <c r="W26" i="10" s="1"/>
  <c r="X26" i="10" s="1"/>
  <c r="Z20" i="10"/>
  <c r="E44" i="10"/>
  <c r="F44" i="10" s="1"/>
  <c r="G44" i="10" s="1"/>
  <c r="H44" i="10" s="1"/>
  <c r="I44" i="10" s="1"/>
  <c r="J44" i="10" s="1"/>
  <c r="K44" i="10" s="1"/>
  <c r="L44" i="10" s="1"/>
  <c r="M44" i="10" s="1"/>
  <c r="N44" i="10" s="1"/>
  <c r="O44" i="10" s="1"/>
  <c r="P44" i="10" s="1"/>
  <c r="Q44" i="10" s="1"/>
  <c r="R44" i="10" s="1"/>
  <c r="S44" i="10" s="1"/>
  <c r="T44" i="10" s="1"/>
  <c r="U44" i="10" s="1"/>
  <c r="V44" i="10" s="1"/>
  <c r="W44" i="10" s="1"/>
  <c r="X44" i="10" s="1"/>
  <c r="Y54" i="10"/>
  <c r="Z14" i="10"/>
  <c r="Z38" i="10"/>
  <c r="D68" i="9"/>
  <c r="E68" i="9" s="1"/>
  <c r="F68" i="9" s="1"/>
  <c r="G68" i="9" s="1"/>
  <c r="H68" i="9" s="1"/>
  <c r="I68" i="9" s="1"/>
  <c r="J68" i="9" s="1"/>
  <c r="K68" i="9" s="1"/>
  <c r="L68" i="9" s="1"/>
  <c r="M68" i="9" s="1"/>
  <c r="N68" i="9" s="1"/>
  <c r="O68" i="9" s="1"/>
  <c r="P68" i="9" s="1"/>
  <c r="Q68" i="9" s="1"/>
  <c r="R68" i="9" s="1"/>
  <c r="S68" i="9" s="1"/>
  <c r="T68" i="9" s="1"/>
  <c r="U68" i="9" s="1"/>
  <c r="V68" i="9" s="1"/>
  <c r="W68" i="9" s="1"/>
  <c r="X68" i="9" s="1"/>
  <c r="D50" i="9"/>
  <c r="E50" i="9" s="1"/>
  <c r="F50" i="9" s="1"/>
  <c r="G50" i="9" s="1"/>
  <c r="H50" i="9" s="1"/>
  <c r="I50" i="9" s="1"/>
  <c r="J50" i="9" s="1"/>
  <c r="K50" i="9" s="1"/>
  <c r="L50" i="9" s="1"/>
  <c r="M50" i="9" s="1"/>
  <c r="N50" i="9" s="1"/>
  <c r="O50" i="9" s="1"/>
  <c r="P50" i="9" s="1"/>
  <c r="Q50" i="9" s="1"/>
  <c r="R50" i="9" s="1"/>
  <c r="S50" i="9" s="1"/>
  <c r="T50" i="9" s="1"/>
  <c r="U50" i="9" s="1"/>
  <c r="V50" i="9" s="1"/>
  <c r="W50" i="9" s="1"/>
  <c r="X50" i="9" s="1"/>
  <c r="Z62" i="9"/>
  <c r="Z56" i="9"/>
  <c r="D32" i="9"/>
  <c r="E32" i="9" s="1"/>
  <c r="F32" i="9" s="1"/>
  <c r="G32" i="9" s="1"/>
  <c r="H32" i="9" s="1"/>
  <c r="I32" i="9" s="1"/>
  <c r="J32" i="9" s="1"/>
  <c r="K32" i="9" s="1"/>
  <c r="L32" i="9" s="1"/>
  <c r="M32" i="9" s="1"/>
  <c r="N32" i="9" s="1"/>
  <c r="O32" i="9" s="1"/>
  <c r="P32" i="9" s="1"/>
  <c r="Q32" i="9" s="1"/>
  <c r="R32" i="9" s="1"/>
  <c r="S32" i="9" s="1"/>
  <c r="T32" i="9" s="1"/>
  <c r="U32" i="9" s="1"/>
  <c r="V32" i="9" s="1"/>
  <c r="W32" i="9" s="1"/>
  <c r="X32" i="9" s="1"/>
  <c r="Z44" i="9"/>
  <c r="Z38" i="9"/>
  <c r="D14" i="9"/>
  <c r="E14" i="9" s="1"/>
  <c r="F14" i="9" s="1"/>
  <c r="G14" i="9" s="1"/>
  <c r="H14" i="9" s="1"/>
  <c r="I14" i="9" s="1"/>
  <c r="J14" i="9" s="1"/>
  <c r="K14" i="9" s="1"/>
  <c r="L14" i="9" s="1"/>
  <c r="M14" i="9" s="1"/>
  <c r="N14" i="9" s="1"/>
  <c r="O14" i="9" s="1"/>
  <c r="P14" i="9" s="1"/>
  <c r="Q14" i="9" s="1"/>
  <c r="R14" i="9" s="1"/>
  <c r="S14" i="9" s="1"/>
  <c r="T14" i="9" s="1"/>
  <c r="U14" i="9" s="1"/>
  <c r="V14" i="9" s="1"/>
  <c r="W14" i="9" s="1"/>
  <c r="X14" i="9" s="1"/>
  <c r="F26" i="9"/>
  <c r="G26" i="9" s="1"/>
  <c r="H26" i="9" s="1"/>
  <c r="I26" i="9" s="1"/>
  <c r="J26" i="9" s="1"/>
  <c r="K26" i="9" s="1"/>
  <c r="L26" i="9" s="1"/>
  <c r="M26" i="9" s="1"/>
  <c r="N26" i="9" s="1"/>
  <c r="O26" i="9" s="1"/>
  <c r="P26" i="9" s="1"/>
  <c r="Q26" i="9" s="1"/>
  <c r="R26" i="9" s="1"/>
  <c r="S26" i="9" s="1"/>
  <c r="T26" i="9" s="1"/>
  <c r="U26" i="9" s="1"/>
  <c r="V26" i="9" s="1"/>
  <c r="W26" i="9" s="1"/>
  <c r="X26" i="9" s="1"/>
  <c r="Z20" i="9"/>
  <c r="D50" i="1"/>
  <c r="E50" i="1" s="1"/>
  <c r="F50" i="1" s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D56" i="1"/>
  <c r="E56" i="1" s="1"/>
  <c r="F56" i="1" s="1"/>
  <c r="G56" i="1" s="1"/>
  <c r="H56" i="1" s="1"/>
  <c r="I56" i="1" s="1"/>
  <c r="J56" i="1" s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U56" i="1" s="1"/>
  <c r="V56" i="1" s="1"/>
  <c r="W56" i="1" s="1"/>
  <c r="Y44" i="1"/>
  <c r="Y38" i="1"/>
  <c r="Y32" i="1"/>
  <c r="Y26" i="1"/>
  <c r="Y20" i="1"/>
  <c r="Y14" i="1"/>
  <c r="Z20" i="13" l="1"/>
  <c r="Z50" i="13"/>
  <c r="Y14" i="12"/>
  <c r="Z38" i="13"/>
  <c r="Z26" i="13"/>
  <c r="Y26" i="12"/>
  <c r="Y8" i="12"/>
  <c r="Y38" i="12"/>
  <c r="Z14" i="13"/>
  <c r="Y20" i="12"/>
  <c r="Y32" i="12"/>
  <c r="Z8" i="10"/>
  <c r="Z32" i="10"/>
  <c r="Y20" i="11"/>
  <c r="Y14" i="11"/>
  <c r="Y32" i="11"/>
  <c r="Y26" i="11"/>
  <c r="Y44" i="11"/>
  <c r="Y38" i="11"/>
  <c r="Y8" i="11"/>
  <c r="Z44" i="10"/>
  <c r="Z26" i="10"/>
  <c r="Z50" i="10"/>
  <c r="Z68" i="9"/>
  <c r="Z50" i="9"/>
  <c r="Z32" i="9"/>
  <c r="Z14" i="9"/>
  <c r="Z26" i="9"/>
  <c r="Y50" i="1"/>
  <c r="Y56" i="1"/>
  <c r="W73" i="9" l="1"/>
  <c r="V73" i="9"/>
  <c r="U73" i="9"/>
  <c r="H73" i="9"/>
  <c r="G73" i="9"/>
  <c r="F73" i="9"/>
  <c r="E73" i="9"/>
  <c r="D73" i="9"/>
  <c r="C73" i="9"/>
  <c r="X72" i="9"/>
  <c r="W72" i="9"/>
  <c r="V72" i="9"/>
  <c r="U72" i="9"/>
  <c r="H72" i="9"/>
  <c r="G72" i="9"/>
  <c r="F72" i="9"/>
  <c r="E72" i="9"/>
  <c r="D72" i="9"/>
  <c r="C8" i="9"/>
  <c r="Y7" i="9"/>
  <c r="Y73" i="9" l="1"/>
  <c r="Y72" i="9"/>
  <c r="D8" i="9"/>
  <c r="E8" i="9" s="1"/>
  <c r="F8" i="9" s="1"/>
  <c r="X7" i="1"/>
  <c r="W60" i="1"/>
  <c r="K60" i="1"/>
  <c r="J60" i="1"/>
  <c r="I60" i="1"/>
  <c r="H60" i="1"/>
  <c r="G60" i="1"/>
  <c r="F60" i="1"/>
  <c r="E60" i="1"/>
  <c r="D60" i="1"/>
  <c r="K61" i="1"/>
  <c r="J61" i="1"/>
  <c r="I61" i="1"/>
  <c r="H61" i="1"/>
  <c r="G61" i="1"/>
  <c r="F61" i="1"/>
  <c r="E61" i="1"/>
  <c r="D61" i="1"/>
  <c r="C61" i="1"/>
  <c r="C8" i="1"/>
  <c r="D8" i="1" s="1"/>
  <c r="Y56" i="10" l="1"/>
  <c r="Y56" i="13"/>
  <c r="Y57" i="10"/>
  <c r="Y57" i="13"/>
  <c r="G8" i="9"/>
  <c r="H8" i="9" s="1"/>
  <c r="I8" i="9" s="1"/>
  <c r="J8" i="9" s="1"/>
  <c r="K8" i="9" s="1"/>
  <c r="L8" i="9" s="1"/>
  <c r="M8" i="9" s="1"/>
  <c r="N8" i="9" s="1"/>
  <c r="O8" i="9" s="1"/>
  <c r="P8" i="9" s="1"/>
  <c r="Q8" i="9" s="1"/>
  <c r="R8" i="9" s="1"/>
  <c r="S8" i="9" s="1"/>
  <c r="T8" i="9" s="1"/>
  <c r="U8" i="9" s="1"/>
  <c r="V8" i="9" s="1"/>
  <c r="W8" i="9" s="1"/>
  <c r="X8" i="9" s="1"/>
  <c r="E8" i="1"/>
  <c r="F8" i="1" s="1"/>
  <c r="G8" i="1" s="1"/>
  <c r="H8" i="1" s="1"/>
  <c r="I8" i="1" s="1"/>
  <c r="J8" i="1" s="1"/>
  <c r="K8" i="1" s="1"/>
  <c r="L8" i="1" s="1"/>
  <c r="M8" i="1" s="1"/>
  <c r="N8" i="1" s="1"/>
  <c r="O8" i="1" s="1"/>
  <c r="P8" i="1" s="1"/>
  <c r="Q8" i="1" s="1"/>
  <c r="R8" i="1" s="1"/>
  <c r="S8" i="1" s="1"/>
  <c r="T8" i="1" s="1"/>
  <c r="U8" i="1" s="1"/>
  <c r="V8" i="1" s="1"/>
  <c r="W8" i="1" s="1"/>
  <c r="Y74" i="9"/>
  <c r="Y75" i="9"/>
  <c r="X60" i="1"/>
  <c r="X61" i="1"/>
  <c r="Z8" i="9" l="1"/>
  <c r="Y8" i="1"/>
</calcChain>
</file>

<file path=xl/sharedStrings.xml><?xml version="1.0" encoding="utf-8"?>
<sst xmlns="http://schemas.openxmlformats.org/spreadsheetml/2006/main" count="603" uniqueCount="68">
  <si>
    <t xml:space="preserve"> Linia:</t>
  </si>
  <si>
    <t xml:space="preserve"> Rozkład powszedni</t>
  </si>
  <si>
    <t> A. Godz. rozpoczęcia 
 kursu wg harmonogramu.  B. Przystanek początkowy  C. Nr inw. pojazdu</t>
  </si>
  <si>
    <t xml:space="preserve"> Badane parametry</t>
  </si>
  <si>
    <t xml:space="preserve"> Maksymalne  napełnienie</t>
  </si>
  <si>
    <t>l. wys.</t>
  </si>
  <si>
    <t xml:space="preserve"> </t>
  </si>
  <si>
    <t>l. wsiad.</t>
  </si>
  <si>
    <t>w poj.</t>
  </si>
  <si>
    <t>g. przyj.</t>
  </si>
  <si>
    <t>g. odj.</t>
  </si>
  <si>
    <t>uwagi:</t>
  </si>
  <si>
    <t>Suma wysiadających</t>
  </si>
  <si>
    <t>Suma wsiadających</t>
  </si>
  <si>
    <r>
      <t xml:space="preserve"> </t>
    </r>
    <r>
      <rPr>
        <b/>
        <sz val="9"/>
        <rFont val="Tahoma"/>
        <family val="2"/>
      </rPr>
      <t xml:space="preserve">A. Suma osób  wsiadających
 </t>
    </r>
    <r>
      <rPr>
        <sz val="9"/>
        <rFont val="Tahoma"/>
        <family val="2"/>
      </rPr>
      <t>B. Czas jazdy
 C. Postoje na trasie</t>
    </r>
  </si>
  <si>
    <t xml:space="preserve"> PTC / MPK Włocławek - Wyniki badań napełnienia</t>
  </si>
  <si>
    <t xml:space="preserve"> Kierunek: Wieniecka &gt; Dębowa</t>
  </si>
  <si>
    <t xml:space="preserve"> WIENIECKA (PĘTLA)</t>
  </si>
  <si>
    <t xml:space="preserve"> Wieniecka (Rysia)</t>
  </si>
  <si>
    <t xml:space="preserve"> Wysoka (Rolna)</t>
  </si>
  <si>
    <t xml:space="preserve"> Wysoka (Kapitulna)</t>
  </si>
  <si>
    <t xml:space="preserve"> OKRZEI (DW. PKP PKS)</t>
  </si>
  <si>
    <t xml:space="preserve"> Wronia (Wolność)</t>
  </si>
  <si>
    <t xml:space="preserve"> Planty (Mazowiecka)</t>
  </si>
  <si>
    <t xml:space="preserve"> Wiejska (Planty)</t>
  </si>
  <si>
    <t xml:space="preserve"> WIEJSKA (SŁONECZNA)</t>
  </si>
  <si>
    <t xml:space="preserve"> Zbiegniewskiej (pawilon)</t>
  </si>
  <si>
    <t xml:space="preserve"> KALISKA (FREDRY)</t>
  </si>
  <si>
    <t xml:space="preserve"> Al.Jana Pawła II (Smocza)</t>
  </si>
  <si>
    <t xml:space="preserve"> Letnia</t>
  </si>
  <si>
    <t xml:space="preserve"> Letnia (Bartnicka)</t>
  </si>
  <si>
    <t xml:space="preserve"> Mielęcińska (Łabędzia)</t>
  </si>
  <si>
    <t xml:space="preserve"> Al.Jana Pawła II  (Mielęcińska)</t>
  </si>
  <si>
    <t xml:space="preserve"> AL. J.P. II (WIĄZOWA)</t>
  </si>
  <si>
    <t xml:space="preserve"> Al.Jana Pawła II  (Wiewiórcza)</t>
  </si>
  <si>
    <t xml:space="preserve"> Al.Jana Pawła II  (Zachodnia)</t>
  </si>
  <si>
    <t xml:space="preserve"> DĘBOWA (PĘTLA)</t>
  </si>
  <si>
    <t xml:space="preserve"> Kierunek: Dębowa &gt; Wieniecka</t>
  </si>
  <si>
    <t xml:space="preserve"> Al.Jana Pawła II  (Brzezinowa)</t>
  </si>
  <si>
    <t xml:space="preserve"> Al.Jana Pawła II  (Michelińska)</t>
  </si>
  <si>
    <t xml:space="preserve"> AL. J.P. II (KOŚCIELNA)</t>
  </si>
  <si>
    <t xml:space="preserve"> Al.Jana Pawła II (Szkolna)</t>
  </si>
  <si>
    <t xml:space="preserve"> Mielęcińska (Skrajna)</t>
  </si>
  <si>
    <t xml:space="preserve"> Mielęcińska (Pawia)</t>
  </si>
  <si>
    <t xml:space="preserve"> LETNIA (BLOKI)</t>
  </si>
  <si>
    <t xml:space="preserve"> Letnia (Szewska)</t>
  </si>
  <si>
    <t xml:space="preserve"> Al.Jana Pawła II (Skrajna)</t>
  </si>
  <si>
    <t xml:space="preserve"> KALISKA (PĘTLA)</t>
  </si>
  <si>
    <t xml:space="preserve"> Zbiegniewskiej (Nowcy)</t>
  </si>
  <si>
    <t xml:space="preserve"> Wiejska (Prusa)</t>
  </si>
  <si>
    <t xml:space="preserve"> Wiejska (Szkoła Muzyczna)</t>
  </si>
  <si>
    <t xml:space="preserve"> PLANTY</t>
  </si>
  <si>
    <t xml:space="preserve"> Wronia (Rakutowska)</t>
  </si>
  <si>
    <t xml:space="preserve"> Okrzei (Cicha)</t>
  </si>
  <si>
    <t xml:space="preserve"> OKRZEI (PKO BP)</t>
  </si>
  <si>
    <t xml:space="preserve"> Kapitulna (Urząd Pracy)</t>
  </si>
  <si>
    <t xml:space="preserve"> Wysoka (Szpitalna)</t>
  </si>
  <si>
    <t xml:space="preserve"> Wieniecka (Hutnicza)</t>
  </si>
  <si>
    <t>Wieniecka (pętla)</t>
  </si>
  <si>
    <t>Dębowa (pętla)</t>
  </si>
  <si>
    <t xml:space="preserve"> Rozkład sobotni</t>
  </si>
  <si>
    <t xml:space="preserve"> Rozkład niedzielny</t>
  </si>
  <si>
    <t>kontrola biletów - 1 osoba</t>
  </si>
  <si>
    <t xml:space="preserve"> Data badań: 3, 10 kwietnia 2016 r.</t>
  </si>
  <si>
    <t>Prośba o autobus z Wiejskiej do Szpitala</t>
  </si>
  <si>
    <t xml:space="preserve"> Data badań: 2, 9 kwietnia 2016 r.</t>
  </si>
  <si>
    <t xml:space="preserve"> Data badań: 14, 26, 28 kwietnia 2016 r.</t>
  </si>
  <si>
    <t xml:space="preserve"> Al.Jana Pawła II
 (Pocztowa)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</si>
</sst>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38"/>
    </font>
    <font>
      <b/>
      <sz val="14"/>
      <name val="Tahoma"/>
      <family val="2"/>
    </font>
    <font>
      <b/>
      <sz val="16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10"/>
      <color indexed="12"/>
      <name val="Tahoma"/>
      <family val="2"/>
    </font>
    <font>
      <sz val="12"/>
      <name val="Tahoma"/>
      <family val="2"/>
    </font>
    <font>
      <b/>
      <sz val="13"/>
      <name val="Tahoma"/>
      <family val="2"/>
    </font>
    <font>
      <sz val="12"/>
      <color indexed="9"/>
      <name val="Tahoma"/>
      <family val="2"/>
    </font>
    <font>
      <sz val="10"/>
      <name val="Arial"/>
      <family val="2"/>
      <charset val="238"/>
    </font>
    <font>
      <sz val="12"/>
      <name val="Tahoma"/>
      <family val="2"/>
      <charset val="238"/>
    </font>
    <font>
      <b/>
      <sz val="9"/>
      <name val="Tahoma"/>
      <family val="2"/>
      <charset val="238"/>
    </font>
    <font>
      <sz val="10"/>
      <name val="Arial"/>
      <family val="2"/>
      <charset val="238"/>
    </font>
    <font>
      <b/>
      <sz val="14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rgb="FF99CCFF"/>
        <bgColor indexed="64"/>
      </patternFill>
    </fill>
  </fills>
  <borders count="5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medium">
        <color indexed="63"/>
      </left>
      <right/>
      <top style="medium">
        <color indexed="63"/>
      </top>
      <bottom style="hair">
        <color indexed="63"/>
      </bottom>
      <diagonal/>
    </border>
    <border>
      <left/>
      <right/>
      <top style="medium">
        <color indexed="63"/>
      </top>
      <bottom style="hair">
        <color indexed="63"/>
      </bottom>
      <diagonal/>
    </border>
    <border>
      <left/>
      <right style="thin">
        <color indexed="63"/>
      </right>
      <top style="medium">
        <color indexed="63"/>
      </top>
      <bottom style="hair">
        <color indexed="63"/>
      </bottom>
      <diagonal/>
    </border>
    <border>
      <left/>
      <right style="medium">
        <color indexed="63"/>
      </right>
      <top style="medium">
        <color indexed="63"/>
      </top>
      <bottom style="hair">
        <color indexed="63"/>
      </bottom>
      <diagonal/>
    </border>
    <border>
      <left style="medium">
        <color indexed="63"/>
      </left>
      <right/>
      <top/>
      <bottom/>
      <diagonal/>
    </border>
    <border>
      <left/>
      <right style="medium">
        <color indexed="63"/>
      </right>
      <top/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/>
      <top/>
      <bottom style="medium">
        <color indexed="63"/>
      </bottom>
      <diagonal/>
    </border>
    <border>
      <left/>
      <right/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medium">
        <color indexed="63"/>
      </bottom>
      <diagonal/>
    </border>
    <border>
      <left/>
      <right/>
      <top style="thin">
        <color indexed="63"/>
      </top>
      <bottom style="medium">
        <color indexed="63"/>
      </bottom>
      <diagonal/>
    </border>
    <border>
      <left/>
      <right style="medium">
        <color indexed="63"/>
      </right>
      <top style="thin">
        <color indexed="63"/>
      </top>
      <bottom style="medium">
        <color indexed="63"/>
      </bottom>
      <diagonal/>
    </border>
    <border>
      <left style="thin">
        <color indexed="63"/>
      </left>
      <right/>
      <top style="medium">
        <color indexed="63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/>
      <top style="thin">
        <color indexed="63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3"/>
      </left>
      <right style="medium">
        <color indexed="63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11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textRotation="90" wrapText="1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vertical="center"/>
    </xf>
    <xf numFmtId="0" fontId="1" fillId="5" borderId="12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" fillId="0" borderId="2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21" xfId="0" applyFont="1" applyFill="1" applyBorder="1"/>
    <xf numFmtId="0" fontId="1" fillId="0" borderId="22" xfId="0" applyFont="1" applyFill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textRotation="90" wrapText="1"/>
    </xf>
    <xf numFmtId="0" fontId="3" fillId="0" borderId="25" xfId="0" applyFont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6" fillId="5" borderId="13" xfId="0" applyFont="1" applyFill="1" applyBorder="1" applyAlignment="1">
      <alignment vertical="center"/>
    </xf>
    <xf numFmtId="0" fontId="8" fillId="5" borderId="12" xfId="0" applyFont="1" applyFill="1" applyBorder="1" applyAlignment="1">
      <alignment vertical="center"/>
    </xf>
    <xf numFmtId="0" fontId="8" fillId="5" borderId="14" xfId="0" applyFont="1" applyFill="1" applyBorder="1" applyAlignment="1">
      <alignment horizontal="right" vertical="center"/>
    </xf>
    <xf numFmtId="0" fontId="6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6" fillId="0" borderId="21" xfId="0" applyFont="1" applyFill="1" applyBorder="1"/>
    <xf numFmtId="0" fontId="6" fillId="0" borderId="23" xfId="0" applyFont="1" applyFill="1" applyBorder="1"/>
    <xf numFmtId="0" fontId="6" fillId="3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" fontId="4" fillId="0" borderId="31" xfId="0" applyNumberFormat="1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33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2" fontId="4" fillId="0" borderId="39" xfId="0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2" fontId="4" fillId="0" borderId="43" xfId="0" applyNumberFormat="1" applyFont="1" applyBorder="1" applyAlignment="1">
      <alignment horizontal="left" vertical="center"/>
    </xf>
    <xf numFmtId="0" fontId="4" fillId="0" borderId="45" xfId="0" applyFont="1" applyBorder="1" applyAlignment="1">
      <alignment horizontal="left" vertical="center"/>
    </xf>
    <xf numFmtId="0" fontId="10" fillId="0" borderId="46" xfId="0" applyFont="1" applyBorder="1" applyAlignment="1">
      <alignment horizontal="center" vertical="center"/>
    </xf>
    <xf numFmtId="1" fontId="11" fillId="0" borderId="31" xfId="0" applyNumberFormat="1" applyFont="1" applyFill="1" applyBorder="1" applyAlignment="1">
      <alignment horizontal="center" vertical="center"/>
    </xf>
    <xf numFmtId="2" fontId="4" fillId="0" borderId="47" xfId="0" applyNumberFormat="1" applyFont="1" applyBorder="1" applyAlignment="1">
      <alignment horizontal="left" vertical="center"/>
    </xf>
    <xf numFmtId="0" fontId="10" fillId="0" borderId="48" xfId="0" applyFont="1" applyBorder="1" applyAlignment="1">
      <alignment horizontal="center" vertical="center"/>
    </xf>
    <xf numFmtId="1" fontId="11" fillId="0" borderId="33" xfId="0" applyNumberFormat="1" applyFont="1" applyFill="1" applyBorder="1" applyAlignment="1">
      <alignment horizontal="center" vertical="center"/>
    </xf>
    <xf numFmtId="0" fontId="13" fillId="0" borderId="53" xfId="2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4" fillId="0" borderId="38" xfId="2" applyFont="1" applyFill="1" applyBorder="1" applyAlignment="1" applyProtection="1">
      <alignment horizontal="center" textRotation="90" wrapText="1"/>
      <protection hidden="1"/>
    </xf>
    <xf numFmtId="0" fontId="14" fillId="0" borderId="54" xfId="1" applyFont="1" applyBorder="1" applyAlignment="1" applyProtection="1">
      <alignment horizontal="center" textRotation="90" wrapText="1"/>
      <protection hidden="1"/>
    </xf>
    <xf numFmtId="0" fontId="14" fillId="0" borderId="38" xfId="2" applyFont="1" applyFill="1" applyBorder="1" applyAlignment="1" applyProtection="1">
      <alignment horizontal="center" textRotation="90"/>
      <protection hidden="1"/>
    </xf>
    <xf numFmtId="0" fontId="13" fillId="0" borderId="53" xfId="2" applyFont="1" applyFill="1" applyBorder="1" applyAlignment="1">
      <alignment vertical="center"/>
    </xf>
    <xf numFmtId="0" fontId="14" fillId="0" borderId="38" xfId="2" applyFont="1" applyBorder="1" applyAlignment="1" applyProtection="1">
      <alignment horizontal="center" textRotation="90" wrapText="1"/>
      <protection hidden="1"/>
    </xf>
    <xf numFmtId="0" fontId="14" fillId="0" borderId="38" xfId="2" applyFont="1" applyFill="1" applyBorder="1" applyAlignment="1" applyProtection="1">
      <alignment horizontal="center" textRotation="90" wrapText="1"/>
      <protection hidden="1"/>
    </xf>
    <xf numFmtId="0" fontId="13" fillId="0" borderId="53" xfId="1" applyFont="1" applyFill="1" applyBorder="1" applyAlignment="1">
      <alignment vertical="center"/>
    </xf>
    <xf numFmtId="0" fontId="14" fillId="0" borderId="54" xfId="1" applyFont="1" applyBorder="1" applyAlignment="1" applyProtection="1">
      <alignment horizontal="center" textRotation="90" wrapText="1"/>
      <protection hidden="1"/>
    </xf>
    <xf numFmtId="0" fontId="14" fillId="0" borderId="38" xfId="2" applyFont="1" applyFill="1" applyBorder="1" applyAlignment="1" applyProtection="1">
      <alignment horizontal="center" textRotation="90"/>
      <protection hidden="1"/>
    </xf>
    <xf numFmtId="0" fontId="3" fillId="0" borderId="40" xfId="0" applyFont="1" applyBorder="1" applyAlignment="1">
      <alignment horizontal="left" vertical="center"/>
    </xf>
    <xf numFmtId="2" fontId="3" fillId="0" borderId="49" xfId="2" applyNumberFormat="1" applyFont="1" applyFill="1" applyBorder="1" applyAlignment="1">
      <alignment horizontal="center" vertical="center"/>
    </xf>
    <xf numFmtId="2" fontId="3" fillId="6" borderId="50" xfId="2" applyNumberFormat="1" applyFont="1" applyFill="1" applyBorder="1" applyAlignment="1">
      <alignment horizontal="center" vertical="center"/>
    </xf>
    <xf numFmtId="2" fontId="4" fillId="0" borderId="39" xfId="0" applyNumberFormat="1" applyFont="1" applyFill="1" applyBorder="1" applyAlignment="1">
      <alignment horizontal="center" vertical="center"/>
    </xf>
    <xf numFmtId="2" fontId="4" fillId="0" borderId="27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2" fontId="3" fillId="4" borderId="51" xfId="2" applyNumberFormat="1" applyFont="1" applyFill="1" applyBorder="1" applyAlignment="1">
      <alignment horizontal="center" vertical="center"/>
    </xf>
    <xf numFmtId="2" fontId="3" fillId="4" borderId="49" xfId="2" applyNumberFormat="1" applyFont="1" applyFill="1" applyBorder="1" applyAlignment="1">
      <alignment horizontal="center" vertical="center"/>
    </xf>
    <xf numFmtId="2" fontId="3" fillId="0" borderId="52" xfId="2" applyNumberFormat="1" applyFont="1" applyBorder="1" applyAlignment="1">
      <alignment horizontal="center" vertical="center"/>
    </xf>
    <xf numFmtId="2" fontId="3" fillId="4" borderId="50" xfId="2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2" fontId="15" fillId="4" borderId="51" xfId="1" applyNumberFormat="1" applyFont="1" applyFill="1" applyBorder="1" applyAlignment="1">
      <alignment horizontal="center" vertical="center"/>
    </xf>
    <xf numFmtId="2" fontId="15" fillId="4" borderId="55" xfId="1" applyNumberFormat="1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2" fontId="15" fillId="4" borderId="49" xfId="1" applyNumberFormat="1" applyFont="1" applyFill="1" applyBorder="1" applyAlignment="1">
      <alignment horizontal="center" vertical="center"/>
    </xf>
    <xf numFmtId="2" fontId="15" fillId="0" borderId="49" xfId="2" applyNumberFormat="1" applyFont="1" applyFill="1" applyBorder="1" applyAlignment="1">
      <alignment horizontal="center" vertical="center"/>
    </xf>
    <xf numFmtId="2" fontId="15" fillId="0" borderId="52" xfId="1" applyNumberFormat="1" applyFont="1" applyBorder="1" applyAlignment="1">
      <alignment horizontal="center" vertical="center"/>
    </xf>
    <xf numFmtId="2" fontId="15" fillId="4" borderId="50" xfId="1" applyNumberFormat="1" applyFont="1" applyFill="1" applyBorder="1" applyAlignment="1">
      <alignment horizontal="center" vertical="center"/>
    </xf>
    <xf numFmtId="2" fontId="15" fillId="2" borderId="4" xfId="0" applyNumberFormat="1" applyFont="1" applyFill="1" applyBorder="1" applyAlignment="1">
      <alignment horizontal="center" vertical="center"/>
    </xf>
    <xf numFmtId="2" fontId="15" fillId="6" borderId="50" xfId="2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320"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  <dxf>
      <font>
        <b/>
        <i val="0"/>
      </font>
      <fill>
        <patternFill>
          <bgColor rgb="FFFFFFCC"/>
        </patternFill>
      </fill>
    </dxf>
    <dxf>
      <fill>
        <patternFill patternType="solid">
          <fgColor indexed="9"/>
          <bgColor indexed="26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7322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3"/>
  <sheetViews>
    <sheetView tabSelected="1" zoomScaleNormal="100" workbookViewId="0">
      <pane xSplit="2" ySplit="5" topLeftCell="C6" activePane="bottomRight" state="frozen"/>
      <selection activeCell="AC27" sqref="AC27"/>
      <selection pane="topRight" activeCell="AC27" sqref="AC27"/>
      <selection pane="bottomLeft" activeCell="AC27" sqref="AC27"/>
      <selection pane="bottomRight" activeCell="U5" sqref="U5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23" width="5.28515625" style="45" customWidth="1"/>
    <col min="24" max="24" width="11.7109375" style="45" customWidth="1"/>
    <col min="25" max="25" width="6.7109375" style="45" customWidth="1"/>
    <col min="26" max="16384" width="9.140625" style="45"/>
  </cols>
  <sheetData>
    <row r="1" spans="1:28" ht="21.95" customHeight="1" x14ac:dyDescent="0.2">
      <c r="A1" s="18" t="s">
        <v>15</v>
      </c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2"/>
      <c r="N1" s="63" t="s">
        <v>66</v>
      </c>
      <c r="O1" s="19"/>
      <c r="P1" s="19"/>
      <c r="Q1" s="19"/>
      <c r="R1" s="19"/>
      <c r="S1" s="19"/>
      <c r="T1" s="19"/>
      <c r="U1" s="19"/>
      <c r="V1" s="19"/>
      <c r="W1" s="43"/>
      <c r="X1" s="44"/>
    </row>
    <row r="2" spans="1:28" ht="5.0999999999999996" customHeight="1" thickBot="1" x14ac:dyDescent="0.25">
      <c r="A2" s="20"/>
      <c r="B2" s="46"/>
      <c r="C2" s="46"/>
      <c r="D2" s="46"/>
      <c r="E2" s="46"/>
      <c r="F2" s="47"/>
      <c r="G2" s="47"/>
      <c r="H2" s="47"/>
      <c r="I2" s="47"/>
      <c r="J2" s="47"/>
      <c r="K2" s="47"/>
      <c r="L2" s="47"/>
      <c r="M2" s="48"/>
      <c r="N2" s="47"/>
      <c r="O2" s="1"/>
      <c r="P2" s="1"/>
      <c r="Q2" s="1"/>
      <c r="R2" s="1"/>
      <c r="S2" s="1"/>
      <c r="T2" s="46"/>
      <c r="U2" s="46"/>
      <c r="V2" s="46"/>
      <c r="W2" s="46"/>
      <c r="X2" s="49"/>
    </row>
    <row r="3" spans="1:28" ht="21.95" customHeight="1" thickBot="1" x14ac:dyDescent="0.25">
      <c r="A3" s="20" t="s">
        <v>0</v>
      </c>
      <c r="B3" s="23">
        <v>5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48"/>
      <c r="N3" s="79" t="s">
        <v>16</v>
      </c>
      <c r="O3" s="1"/>
      <c r="P3" s="1"/>
      <c r="Q3" s="1"/>
      <c r="R3" s="1"/>
      <c r="S3" s="1"/>
      <c r="T3" s="46"/>
      <c r="U3" s="46"/>
      <c r="V3" s="46"/>
      <c r="W3" s="46"/>
      <c r="X3" s="49"/>
    </row>
    <row r="4" spans="1:28" ht="5.0999999999999996" customHeight="1" thickBot="1" x14ac:dyDescent="0.3">
      <c r="A4" s="24"/>
      <c r="B4" s="25"/>
      <c r="C4" s="26"/>
      <c r="D4" s="26"/>
      <c r="E4" s="26"/>
      <c r="F4" s="50"/>
      <c r="G4" s="50"/>
      <c r="H4" s="50"/>
      <c r="I4" s="50"/>
      <c r="J4" s="50"/>
      <c r="K4" s="50"/>
      <c r="L4" s="50"/>
      <c r="M4" s="27"/>
      <c r="N4" s="25"/>
      <c r="O4" s="25"/>
      <c r="P4" s="25"/>
      <c r="Q4" s="25"/>
      <c r="R4" s="25"/>
      <c r="S4" s="25"/>
      <c r="T4" s="51"/>
      <c r="U4" s="51"/>
      <c r="V4" s="51"/>
      <c r="W4" s="51"/>
      <c r="X4" s="52"/>
    </row>
    <row r="5" spans="1:28" s="64" customFormat="1" ht="114.95" customHeight="1" thickBot="1" x14ac:dyDescent="0.25">
      <c r="A5" s="29" t="s">
        <v>2</v>
      </c>
      <c r="B5" s="29" t="s">
        <v>3</v>
      </c>
      <c r="C5" s="80" t="s">
        <v>17</v>
      </c>
      <c r="D5" s="80" t="s">
        <v>18</v>
      </c>
      <c r="E5" s="80" t="s">
        <v>19</v>
      </c>
      <c r="F5" s="80" t="s">
        <v>20</v>
      </c>
      <c r="G5" s="80" t="s">
        <v>21</v>
      </c>
      <c r="H5" s="80" t="s">
        <v>22</v>
      </c>
      <c r="I5" s="80" t="s">
        <v>23</v>
      </c>
      <c r="J5" s="80" t="s">
        <v>24</v>
      </c>
      <c r="K5" s="80" t="s">
        <v>25</v>
      </c>
      <c r="L5" s="80" t="s">
        <v>26</v>
      </c>
      <c r="M5" s="80" t="s">
        <v>27</v>
      </c>
      <c r="N5" s="80" t="s">
        <v>28</v>
      </c>
      <c r="O5" s="87" t="s">
        <v>45</v>
      </c>
      <c r="P5" s="80" t="s">
        <v>30</v>
      </c>
      <c r="Q5" s="80" t="s">
        <v>31</v>
      </c>
      <c r="R5" s="80" t="s">
        <v>32</v>
      </c>
      <c r="S5" s="80" t="s">
        <v>33</v>
      </c>
      <c r="T5" s="80" t="s">
        <v>34</v>
      </c>
      <c r="U5" s="80" t="s">
        <v>67</v>
      </c>
      <c r="V5" s="80" t="s">
        <v>35</v>
      </c>
      <c r="W5" s="80" t="s">
        <v>36</v>
      </c>
      <c r="X5" s="29" t="s">
        <v>14</v>
      </c>
      <c r="Y5" s="15" t="s">
        <v>4</v>
      </c>
    </row>
    <row r="6" spans="1:28" s="54" customFormat="1" ht="15.6" customHeight="1" x14ac:dyDescent="0.2">
      <c r="A6" s="95"/>
      <c r="B6" s="30" t="s">
        <v>5</v>
      </c>
      <c r="C6" s="31"/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2</v>
      </c>
      <c r="K6" s="28">
        <v>1</v>
      </c>
      <c r="L6" s="28">
        <v>0</v>
      </c>
      <c r="M6" s="28">
        <v>0</v>
      </c>
      <c r="N6" s="28">
        <v>0</v>
      </c>
      <c r="O6" s="28">
        <v>1</v>
      </c>
      <c r="P6" s="28">
        <v>0</v>
      </c>
      <c r="Q6" s="28">
        <v>1</v>
      </c>
      <c r="R6" s="28">
        <v>0</v>
      </c>
      <c r="S6" s="28">
        <v>1</v>
      </c>
      <c r="T6" s="28">
        <v>0</v>
      </c>
      <c r="U6" s="28">
        <v>0</v>
      </c>
      <c r="V6" s="28">
        <v>0</v>
      </c>
      <c r="W6" s="34">
        <v>2</v>
      </c>
      <c r="X6" s="35" t="s">
        <v>6</v>
      </c>
      <c r="Y6" s="53"/>
      <c r="Z6" s="57"/>
      <c r="AA6" s="57"/>
      <c r="AB6" s="57"/>
    </row>
    <row r="7" spans="1:28" s="54" customFormat="1" ht="15.6" customHeight="1" x14ac:dyDescent="0.2">
      <c r="A7" s="96">
        <v>6.2</v>
      </c>
      <c r="B7" s="32" t="s">
        <v>7</v>
      </c>
      <c r="C7" s="22">
        <v>3</v>
      </c>
      <c r="D7" s="4">
        <v>0</v>
      </c>
      <c r="E7" s="4">
        <v>0</v>
      </c>
      <c r="F7" s="4">
        <v>4</v>
      </c>
      <c r="G7" s="4">
        <v>0</v>
      </c>
      <c r="H7" s="4">
        <v>0</v>
      </c>
      <c r="I7" s="4">
        <v>0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21"/>
      <c r="X7" s="36">
        <f>SUM(C7:V7)</f>
        <v>8</v>
      </c>
      <c r="Y7" s="16"/>
      <c r="Z7" s="57"/>
      <c r="AA7" s="57"/>
      <c r="AB7" s="57"/>
    </row>
    <row r="8" spans="1:28" s="54" customFormat="1" ht="15.6" customHeight="1" x14ac:dyDescent="0.2">
      <c r="A8" s="102" t="s">
        <v>58</v>
      </c>
      <c r="B8" s="32" t="s">
        <v>8</v>
      </c>
      <c r="C8" s="22">
        <f>C7</f>
        <v>3</v>
      </c>
      <c r="D8" s="5">
        <f t="shared" ref="D8:V8" si="0">C8-D6+D7</f>
        <v>3</v>
      </c>
      <c r="E8" s="5">
        <f t="shared" ref="E8" si="1">D8-E6+E7</f>
        <v>3</v>
      </c>
      <c r="F8" s="5">
        <f t="shared" ref="F8" si="2">E8-F6+F7</f>
        <v>7</v>
      </c>
      <c r="G8" s="5">
        <f t="shared" ref="G8" si="3">F8-G6+G7</f>
        <v>7</v>
      </c>
      <c r="H8" s="5">
        <f t="shared" ref="H8" si="4">G8-H6+H7</f>
        <v>7</v>
      </c>
      <c r="I8" s="5">
        <f t="shared" ref="I8" si="5">H8-I6+I7</f>
        <v>7</v>
      </c>
      <c r="J8" s="5">
        <f t="shared" ref="J8" si="6">I8-J6+J7</f>
        <v>6</v>
      </c>
      <c r="K8" s="5">
        <f t="shared" ref="K8" si="7">J8-K6+K7</f>
        <v>5</v>
      </c>
      <c r="L8" s="5">
        <f t="shared" ref="L8" si="8">K8-L6+L7</f>
        <v>5</v>
      </c>
      <c r="M8" s="5">
        <f t="shared" ref="M8" si="9">L8-M6+M7</f>
        <v>5</v>
      </c>
      <c r="N8" s="5">
        <f t="shared" ref="N8" si="10">M8-N6+N7</f>
        <v>5</v>
      </c>
      <c r="O8" s="5">
        <f t="shared" ref="O8" si="11">N8-O6+O7</f>
        <v>4</v>
      </c>
      <c r="P8" s="5">
        <f t="shared" ref="P8" si="12">O8-P6+P7</f>
        <v>4</v>
      </c>
      <c r="Q8" s="5">
        <f t="shared" ref="Q8" si="13">P8-Q6+Q7</f>
        <v>3</v>
      </c>
      <c r="R8" s="5">
        <f t="shared" ref="R8" si="14">Q8-R6+R7</f>
        <v>3</v>
      </c>
      <c r="S8" s="5">
        <f t="shared" ref="S8" si="15">R8-S6+S7</f>
        <v>2</v>
      </c>
      <c r="T8" s="5">
        <f t="shared" ref="T8" si="16">S8-T6+T7</f>
        <v>2</v>
      </c>
      <c r="U8" s="5">
        <f t="shared" si="0"/>
        <v>2</v>
      </c>
      <c r="V8" s="5">
        <f t="shared" si="0"/>
        <v>2</v>
      </c>
      <c r="W8" s="37">
        <f>V8-W6</f>
        <v>0</v>
      </c>
      <c r="X8" s="38"/>
      <c r="Y8" s="3">
        <f>MAX(C8:W8)</f>
        <v>7</v>
      </c>
      <c r="Z8" s="57"/>
      <c r="AA8" s="57"/>
      <c r="AB8" s="57"/>
    </row>
    <row r="9" spans="1:28" s="54" customFormat="1" ht="15.6" customHeight="1" x14ac:dyDescent="0.2">
      <c r="A9" s="103"/>
      <c r="B9" s="32" t="s">
        <v>9</v>
      </c>
      <c r="C9" s="98"/>
      <c r="D9" s="99"/>
      <c r="E9" s="99"/>
      <c r="F9" s="99"/>
      <c r="G9" s="6">
        <v>6.28</v>
      </c>
      <c r="H9" s="99"/>
      <c r="I9" s="99"/>
      <c r="J9" s="99"/>
      <c r="K9" s="6">
        <v>6.33</v>
      </c>
      <c r="L9" s="99"/>
      <c r="M9" s="6">
        <v>6.37</v>
      </c>
      <c r="N9" s="99"/>
      <c r="O9" s="99"/>
      <c r="P9" s="99"/>
      <c r="Q9" s="99"/>
      <c r="R9" s="99"/>
      <c r="S9" s="6">
        <v>6.48</v>
      </c>
      <c r="T9" s="99"/>
      <c r="U9" s="99"/>
      <c r="V9" s="99"/>
      <c r="W9" s="93">
        <v>6.54</v>
      </c>
      <c r="X9" s="39">
        <v>34</v>
      </c>
      <c r="Y9" s="16"/>
      <c r="Z9" s="57"/>
      <c r="AA9" s="57"/>
      <c r="AB9" s="57"/>
    </row>
    <row r="10" spans="1:28" s="54" customFormat="1" ht="15.6" customHeight="1" x14ac:dyDescent="0.2">
      <c r="A10" s="104"/>
      <c r="B10" s="33" t="s">
        <v>10</v>
      </c>
      <c r="C10" s="100">
        <v>6.2</v>
      </c>
      <c r="D10" s="101"/>
      <c r="E10" s="101"/>
      <c r="F10" s="101"/>
      <c r="G10" s="7">
        <f>G9</f>
        <v>6.28</v>
      </c>
      <c r="H10" s="101"/>
      <c r="I10" s="101"/>
      <c r="J10" s="101"/>
      <c r="K10" s="7">
        <f>K9</f>
        <v>6.33</v>
      </c>
      <c r="L10" s="101"/>
      <c r="M10" s="7">
        <f>M9</f>
        <v>6.37</v>
      </c>
      <c r="N10" s="101"/>
      <c r="O10" s="101"/>
      <c r="P10" s="101"/>
      <c r="Q10" s="101"/>
      <c r="R10" s="101"/>
      <c r="S10" s="7">
        <f>S9</f>
        <v>6.48</v>
      </c>
      <c r="T10" s="101"/>
      <c r="U10" s="101"/>
      <c r="V10" s="101"/>
      <c r="W10" s="94"/>
      <c r="X10" s="38"/>
      <c r="Y10" s="17"/>
      <c r="Z10" s="57"/>
      <c r="AA10" s="57"/>
      <c r="AB10" s="57"/>
    </row>
    <row r="11" spans="1:28" s="54" customFormat="1" ht="15.6" customHeight="1" thickBot="1" x14ac:dyDescent="0.25">
      <c r="A11" s="97">
        <v>516</v>
      </c>
      <c r="B11" s="59" t="s">
        <v>11</v>
      </c>
      <c r="C11" s="66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2"/>
      <c r="Y11" s="3"/>
      <c r="Z11" s="57"/>
      <c r="AA11" s="57"/>
      <c r="AB11" s="57"/>
    </row>
    <row r="12" spans="1:28" ht="15.6" customHeight="1" x14ac:dyDescent="0.2">
      <c r="A12" s="95"/>
      <c r="B12" s="30" t="s">
        <v>5</v>
      </c>
      <c r="C12" s="31"/>
      <c r="D12" s="28">
        <v>0</v>
      </c>
      <c r="E12" s="28">
        <v>0</v>
      </c>
      <c r="F12" s="28">
        <v>0</v>
      </c>
      <c r="G12" s="28">
        <v>1</v>
      </c>
      <c r="H12" s="28">
        <v>0</v>
      </c>
      <c r="I12" s="28">
        <v>0</v>
      </c>
      <c r="J12" s="28">
        <v>0</v>
      </c>
      <c r="K12" s="28">
        <v>1</v>
      </c>
      <c r="L12" s="28">
        <v>1</v>
      </c>
      <c r="M12" s="28">
        <v>1</v>
      </c>
      <c r="N12" s="28">
        <v>0</v>
      </c>
      <c r="O12" s="28">
        <v>1</v>
      </c>
      <c r="P12" s="28">
        <v>2</v>
      </c>
      <c r="Q12" s="28">
        <v>1</v>
      </c>
      <c r="R12" s="28">
        <v>0</v>
      </c>
      <c r="S12" s="28">
        <v>2</v>
      </c>
      <c r="T12" s="28">
        <v>0</v>
      </c>
      <c r="U12" s="28">
        <v>2</v>
      </c>
      <c r="V12" s="28">
        <v>1</v>
      </c>
      <c r="W12" s="34">
        <v>1</v>
      </c>
      <c r="X12" s="35" t="s">
        <v>6</v>
      </c>
      <c r="Y12" s="53"/>
      <c r="Z12" s="57"/>
      <c r="AA12" s="57"/>
      <c r="AB12" s="57"/>
    </row>
    <row r="13" spans="1:28" ht="15.6" customHeight="1" x14ac:dyDescent="0.2">
      <c r="A13" s="96">
        <v>7.2</v>
      </c>
      <c r="B13" s="32" t="s">
        <v>7</v>
      </c>
      <c r="C13" s="22">
        <v>2</v>
      </c>
      <c r="D13" s="4">
        <v>2</v>
      </c>
      <c r="E13" s="4">
        <v>0</v>
      </c>
      <c r="F13" s="4">
        <v>2</v>
      </c>
      <c r="G13" s="4">
        <v>1</v>
      </c>
      <c r="H13" s="4">
        <v>0</v>
      </c>
      <c r="I13" s="4">
        <v>0</v>
      </c>
      <c r="J13" s="4">
        <v>2</v>
      </c>
      <c r="K13" s="4">
        <v>3</v>
      </c>
      <c r="L13" s="4">
        <v>0</v>
      </c>
      <c r="M13" s="4">
        <v>0</v>
      </c>
      <c r="N13" s="4">
        <v>0</v>
      </c>
      <c r="O13" s="4">
        <v>1</v>
      </c>
      <c r="P13" s="4">
        <v>1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21"/>
      <c r="X13" s="36">
        <f>SUM(C13:V13)</f>
        <v>14</v>
      </c>
      <c r="Y13" s="16"/>
      <c r="Z13" s="57"/>
      <c r="AA13" s="57"/>
      <c r="AB13" s="57"/>
    </row>
    <row r="14" spans="1:28" ht="15.6" customHeight="1" x14ac:dyDescent="0.2">
      <c r="A14" s="102" t="s">
        <v>58</v>
      </c>
      <c r="B14" s="32" t="s">
        <v>8</v>
      </c>
      <c r="C14" s="22">
        <f>C13</f>
        <v>2</v>
      </c>
      <c r="D14" s="5">
        <f t="shared" ref="D14" si="17">C14-D12+D13</f>
        <v>4</v>
      </c>
      <c r="E14" s="5">
        <f t="shared" ref="E14" si="18">D14-E12+E13</f>
        <v>4</v>
      </c>
      <c r="F14" s="5">
        <f t="shared" ref="F14" si="19">E14-F12+F13</f>
        <v>6</v>
      </c>
      <c r="G14" s="5">
        <f t="shared" ref="G14" si="20">F14-G12+G13</f>
        <v>6</v>
      </c>
      <c r="H14" s="5">
        <f t="shared" ref="H14" si="21">G14-H12+H13</f>
        <v>6</v>
      </c>
      <c r="I14" s="5">
        <f t="shared" ref="I14" si="22">H14-I12+I13</f>
        <v>6</v>
      </c>
      <c r="J14" s="5">
        <f t="shared" ref="J14" si="23">I14-J12+J13</f>
        <v>8</v>
      </c>
      <c r="K14" s="5">
        <f t="shared" ref="K14" si="24">J14-K12+K13</f>
        <v>10</v>
      </c>
      <c r="L14" s="5">
        <f t="shared" ref="L14" si="25">K14-L12+L13</f>
        <v>9</v>
      </c>
      <c r="M14" s="5">
        <f t="shared" ref="M14" si="26">L14-M12+M13</f>
        <v>8</v>
      </c>
      <c r="N14" s="5">
        <f t="shared" ref="N14" si="27">M14-N12+N13</f>
        <v>8</v>
      </c>
      <c r="O14" s="5">
        <f t="shared" ref="O14" si="28">N14-O12+O13</f>
        <v>8</v>
      </c>
      <c r="P14" s="5">
        <f t="shared" ref="P14" si="29">O14-P12+P13</f>
        <v>7</v>
      </c>
      <c r="Q14" s="5">
        <f t="shared" ref="Q14" si="30">P14-Q12+Q13</f>
        <v>6</v>
      </c>
      <c r="R14" s="5">
        <f t="shared" ref="R14" si="31">Q14-R12+R13</f>
        <v>6</v>
      </c>
      <c r="S14" s="5">
        <f t="shared" ref="S14" si="32">R14-S12+S13</f>
        <v>4</v>
      </c>
      <c r="T14" s="5">
        <f t="shared" ref="T14" si="33">S14-T12+T13</f>
        <v>4</v>
      </c>
      <c r="U14" s="5">
        <f t="shared" ref="U14" si="34">T14-U12+U13</f>
        <v>2</v>
      </c>
      <c r="V14" s="5">
        <f t="shared" ref="V14" si="35">U14-V12+V13</f>
        <v>1</v>
      </c>
      <c r="W14" s="37">
        <f>V14-W12</f>
        <v>0</v>
      </c>
      <c r="X14" s="38"/>
      <c r="Y14" s="3">
        <f>MAX(C14:W14)</f>
        <v>10</v>
      </c>
      <c r="Z14" s="57"/>
      <c r="AA14" s="57"/>
      <c r="AB14" s="57"/>
    </row>
    <row r="15" spans="1:28" ht="15.6" customHeight="1" x14ac:dyDescent="0.2">
      <c r="A15" s="103"/>
      <c r="B15" s="32" t="s">
        <v>9</v>
      </c>
      <c r="C15" s="98"/>
      <c r="D15" s="99"/>
      <c r="E15" s="99"/>
      <c r="F15" s="99"/>
      <c r="G15" s="6">
        <v>7.29</v>
      </c>
      <c r="H15" s="99"/>
      <c r="I15" s="99"/>
      <c r="J15" s="99"/>
      <c r="K15" s="6">
        <v>7.36</v>
      </c>
      <c r="L15" s="99"/>
      <c r="M15" s="6">
        <v>7.4</v>
      </c>
      <c r="N15" s="99"/>
      <c r="O15" s="99"/>
      <c r="P15" s="99"/>
      <c r="Q15" s="99"/>
      <c r="R15" s="99"/>
      <c r="S15" s="6">
        <v>7.5</v>
      </c>
      <c r="T15" s="99"/>
      <c r="U15" s="99"/>
      <c r="V15" s="99"/>
      <c r="W15" s="93">
        <v>7.54</v>
      </c>
      <c r="X15" s="39">
        <v>34</v>
      </c>
      <c r="Y15" s="16"/>
      <c r="Z15" s="57"/>
      <c r="AA15" s="57"/>
      <c r="AB15" s="57"/>
    </row>
    <row r="16" spans="1:28" ht="15.6" customHeight="1" x14ac:dyDescent="0.2">
      <c r="A16" s="104"/>
      <c r="B16" s="33" t="s">
        <v>10</v>
      </c>
      <c r="C16" s="100">
        <v>7.2</v>
      </c>
      <c r="D16" s="101"/>
      <c r="E16" s="101"/>
      <c r="F16" s="101"/>
      <c r="G16" s="7">
        <v>7.3</v>
      </c>
      <c r="H16" s="101"/>
      <c r="I16" s="101"/>
      <c r="J16" s="101"/>
      <c r="K16" s="7">
        <v>7.37</v>
      </c>
      <c r="L16" s="101"/>
      <c r="M16" s="7">
        <v>7.41</v>
      </c>
      <c r="N16" s="101"/>
      <c r="O16" s="101"/>
      <c r="P16" s="101"/>
      <c r="Q16" s="101"/>
      <c r="R16" s="101"/>
      <c r="S16" s="7">
        <v>7.51</v>
      </c>
      <c r="T16" s="101"/>
      <c r="U16" s="101"/>
      <c r="V16" s="101"/>
      <c r="W16" s="94"/>
      <c r="X16" s="38"/>
      <c r="Y16" s="17"/>
      <c r="Z16" s="57"/>
      <c r="AA16" s="57"/>
      <c r="AB16" s="57"/>
    </row>
    <row r="17" spans="1:28" ht="15.6" customHeight="1" thickBot="1" x14ac:dyDescent="0.25">
      <c r="A17" s="97">
        <v>218</v>
      </c>
      <c r="B17" s="59" t="s">
        <v>11</v>
      </c>
      <c r="C17" s="66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1"/>
      <c r="X17" s="62"/>
      <c r="Y17" s="3"/>
      <c r="Z17" s="57"/>
      <c r="AA17" s="57"/>
      <c r="AB17" s="57"/>
    </row>
    <row r="18" spans="1:28" ht="15.6" customHeight="1" x14ac:dyDescent="0.2">
      <c r="A18" s="95"/>
      <c r="B18" s="30" t="s">
        <v>5</v>
      </c>
      <c r="C18" s="31"/>
      <c r="D18" s="28">
        <v>0</v>
      </c>
      <c r="E18" s="28">
        <v>0</v>
      </c>
      <c r="F18" s="28">
        <v>0</v>
      </c>
      <c r="G18" s="28">
        <v>2</v>
      </c>
      <c r="H18" s="28">
        <v>0</v>
      </c>
      <c r="I18" s="28">
        <v>0</v>
      </c>
      <c r="J18" s="28">
        <v>0</v>
      </c>
      <c r="K18" s="28">
        <v>0</v>
      </c>
      <c r="L18" s="28">
        <v>2</v>
      </c>
      <c r="M18" s="28">
        <v>0</v>
      </c>
      <c r="N18" s="28">
        <v>0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1</v>
      </c>
      <c r="U18" s="28">
        <v>0</v>
      </c>
      <c r="V18" s="28">
        <v>1</v>
      </c>
      <c r="W18" s="34">
        <v>0</v>
      </c>
      <c r="X18" s="35" t="s">
        <v>6</v>
      </c>
      <c r="Y18" s="53"/>
      <c r="Z18" s="57"/>
      <c r="AA18" s="57"/>
      <c r="AB18" s="57"/>
    </row>
    <row r="19" spans="1:28" ht="15.6" customHeight="1" x14ac:dyDescent="0.2">
      <c r="A19" s="96">
        <v>10.55</v>
      </c>
      <c r="B19" s="32" t="s">
        <v>7</v>
      </c>
      <c r="C19" s="22">
        <v>2</v>
      </c>
      <c r="D19" s="4">
        <v>1</v>
      </c>
      <c r="E19" s="4">
        <v>0</v>
      </c>
      <c r="F19" s="4">
        <v>0</v>
      </c>
      <c r="G19" s="4">
        <v>1</v>
      </c>
      <c r="H19" s="4">
        <v>0</v>
      </c>
      <c r="I19" s="4">
        <v>0</v>
      </c>
      <c r="J19" s="4">
        <v>1</v>
      </c>
      <c r="K19" s="4">
        <v>0</v>
      </c>
      <c r="L19" s="4">
        <v>1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21"/>
      <c r="X19" s="36">
        <f>SUM(C19:V19)</f>
        <v>6</v>
      </c>
      <c r="Y19" s="16"/>
      <c r="Z19" s="57"/>
      <c r="AA19" s="57"/>
      <c r="AB19" s="57"/>
    </row>
    <row r="20" spans="1:28" ht="15.6" customHeight="1" x14ac:dyDescent="0.2">
      <c r="A20" s="102" t="s">
        <v>58</v>
      </c>
      <c r="B20" s="32" t="s">
        <v>8</v>
      </c>
      <c r="C20" s="22">
        <f>C19</f>
        <v>2</v>
      </c>
      <c r="D20" s="5">
        <f t="shared" ref="D20" si="36">C20-D18+D19</f>
        <v>3</v>
      </c>
      <c r="E20" s="5">
        <f t="shared" ref="E20" si="37">D20-E18+E19</f>
        <v>3</v>
      </c>
      <c r="F20" s="5">
        <f t="shared" ref="F20" si="38">E20-F18+F19</f>
        <v>3</v>
      </c>
      <c r="G20" s="5">
        <f t="shared" ref="G20" si="39">F20-G18+G19</f>
        <v>2</v>
      </c>
      <c r="H20" s="5">
        <f t="shared" ref="H20" si="40">G20-H18+H19</f>
        <v>2</v>
      </c>
      <c r="I20" s="5">
        <f t="shared" ref="I20" si="41">H20-I18+I19</f>
        <v>2</v>
      </c>
      <c r="J20" s="5">
        <f t="shared" ref="J20" si="42">I20-J18+J19</f>
        <v>3</v>
      </c>
      <c r="K20" s="5">
        <f t="shared" ref="K20" si="43">J20-K18+K19</f>
        <v>3</v>
      </c>
      <c r="L20" s="5">
        <f t="shared" ref="L20" si="44">K20-L18+L19</f>
        <v>2</v>
      </c>
      <c r="M20" s="5">
        <f t="shared" ref="M20" si="45">L20-M18+M19</f>
        <v>2</v>
      </c>
      <c r="N20" s="5">
        <f t="shared" ref="N20" si="46">M20-N18+N19</f>
        <v>2</v>
      </c>
      <c r="O20" s="5">
        <f t="shared" ref="O20" si="47">N20-O18+O19</f>
        <v>2</v>
      </c>
      <c r="P20" s="5">
        <f t="shared" ref="P20" si="48">O20-P18+P19</f>
        <v>2</v>
      </c>
      <c r="Q20" s="5">
        <f t="shared" ref="Q20" si="49">P20-Q18+Q19</f>
        <v>2</v>
      </c>
      <c r="R20" s="5">
        <f t="shared" ref="R20" si="50">Q20-R18+R19</f>
        <v>2</v>
      </c>
      <c r="S20" s="5">
        <f t="shared" ref="S20" si="51">R20-S18+S19</f>
        <v>2</v>
      </c>
      <c r="T20" s="5">
        <f t="shared" ref="T20" si="52">S20-T18+T19</f>
        <v>1</v>
      </c>
      <c r="U20" s="5">
        <f t="shared" ref="U20" si="53">T20-U18+U19</f>
        <v>1</v>
      </c>
      <c r="V20" s="5">
        <f t="shared" ref="V20" si="54">U20-V18+V19</f>
        <v>0</v>
      </c>
      <c r="W20" s="37">
        <f>V20-W18</f>
        <v>0</v>
      </c>
      <c r="X20" s="38"/>
      <c r="Y20" s="3">
        <f>MAX(C20:W20)</f>
        <v>3</v>
      </c>
      <c r="Z20" s="57"/>
      <c r="AA20" s="57"/>
      <c r="AB20" s="57"/>
    </row>
    <row r="21" spans="1:28" ht="15.6" customHeight="1" x14ac:dyDescent="0.2">
      <c r="A21" s="103"/>
      <c r="B21" s="32" t="s">
        <v>9</v>
      </c>
      <c r="C21" s="98"/>
      <c r="D21" s="99"/>
      <c r="E21" s="99"/>
      <c r="F21" s="99"/>
      <c r="G21" s="6">
        <v>11.02</v>
      </c>
      <c r="H21" s="99"/>
      <c r="I21" s="99"/>
      <c r="J21" s="99"/>
      <c r="K21" s="6">
        <v>11.1</v>
      </c>
      <c r="L21" s="99"/>
      <c r="M21" s="6">
        <v>11.15</v>
      </c>
      <c r="N21" s="99"/>
      <c r="O21" s="99"/>
      <c r="P21" s="99"/>
      <c r="Q21" s="99"/>
      <c r="R21" s="99"/>
      <c r="S21" s="6">
        <v>11.24</v>
      </c>
      <c r="T21" s="99"/>
      <c r="U21" s="99"/>
      <c r="V21" s="99"/>
      <c r="W21" s="93">
        <v>11.3</v>
      </c>
      <c r="X21" s="39">
        <v>35</v>
      </c>
      <c r="Y21" s="16"/>
      <c r="Z21" s="57"/>
      <c r="AA21" s="57"/>
      <c r="AB21" s="57"/>
    </row>
    <row r="22" spans="1:28" ht="15.6" customHeight="1" x14ac:dyDescent="0.2">
      <c r="A22" s="104"/>
      <c r="B22" s="33" t="s">
        <v>10</v>
      </c>
      <c r="C22" s="100">
        <v>10.55</v>
      </c>
      <c r="D22" s="101"/>
      <c r="E22" s="101"/>
      <c r="F22" s="101"/>
      <c r="G22" s="7">
        <f>G21</f>
        <v>11.02</v>
      </c>
      <c r="H22" s="101"/>
      <c r="I22" s="101"/>
      <c r="J22" s="101"/>
      <c r="K22" s="7">
        <f>K21</f>
        <v>11.1</v>
      </c>
      <c r="L22" s="101"/>
      <c r="M22" s="7">
        <f>M21</f>
        <v>11.15</v>
      </c>
      <c r="N22" s="101"/>
      <c r="O22" s="101"/>
      <c r="P22" s="101"/>
      <c r="Q22" s="101"/>
      <c r="R22" s="101"/>
      <c r="S22" s="7">
        <f>S21</f>
        <v>11.24</v>
      </c>
      <c r="T22" s="101"/>
      <c r="U22" s="101"/>
      <c r="V22" s="101"/>
      <c r="W22" s="94"/>
      <c r="X22" s="38"/>
      <c r="Y22" s="17"/>
      <c r="Z22" s="57"/>
      <c r="AA22" s="57"/>
      <c r="AB22" s="57"/>
    </row>
    <row r="23" spans="1:28" ht="15.6" customHeight="1" thickBot="1" x14ac:dyDescent="0.25">
      <c r="A23" s="97">
        <v>516</v>
      </c>
      <c r="B23" s="59" t="s">
        <v>11</v>
      </c>
      <c r="C23" s="66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1"/>
      <c r="X23" s="62"/>
      <c r="Y23" s="3"/>
      <c r="Z23" s="57"/>
      <c r="AA23" s="57"/>
      <c r="AB23" s="57"/>
    </row>
    <row r="24" spans="1:28" ht="15.6" customHeight="1" x14ac:dyDescent="0.2">
      <c r="A24" s="95"/>
      <c r="B24" s="30" t="s">
        <v>5</v>
      </c>
      <c r="C24" s="31"/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2</v>
      </c>
      <c r="L24" s="28">
        <v>2</v>
      </c>
      <c r="M24" s="28">
        <v>0</v>
      </c>
      <c r="N24" s="28">
        <v>0</v>
      </c>
      <c r="O24" s="28">
        <v>1</v>
      </c>
      <c r="P24" s="28">
        <v>0</v>
      </c>
      <c r="Q24" s="28">
        <v>2</v>
      </c>
      <c r="R24" s="28">
        <v>2</v>
      </c>
      <c r="S24" s="28">
        <v>1</v>
      </c>
      <c r="T24" s="28">
        <v>0</v>
      </c>
      <c r="U24" s="28">
        <v>2</v>
      </c>
      <c r="V24" s="28">
        <v>0</v>
      </c>
      <c r="W24" s="34">
        <v>0</v>
      </c>
      <c r="X24" s="35" t="s">
        <v>6</v>
      </c>
      <c r="Y24" s="53"/>
      <c r="Z24" s="57"/>
      <c r="AA24" s="57"/>
      <c r="AB24" s="57"/>
    </row>
    <row r="25" spans="1:28" ht="15.6" customHeight="1" x14ac:dyDescent="0.2">
      <c r="A25" s="96">
        <v>12.3</v>
      </c>
      <c r="B25" s="32" t="s">
        <v>7</v>
      </c>
      <c r="C25" s="22">
        <v>0</v>
      </c>
      <c r="D25" s="4"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2</v>
      </c>
      <c r="L25" s="4">
        <v>3</v>
      </c>
      <c r="M25" s="4">
        <v>2</v>
      </c>
      <c r="N25" s="4">
        <v>1</v>
      </c>
      <c r="O25" s="4">
        <v>3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21"/>
      <c r="X25" s="36">
        <f>SUM(C25:V25)</f>
        <v>12</v>
      </c>
      <c r="Y25" s="16"/>
      <c r="Z25" s="57"/>
      <c r="AA25" s="57"/>
      <c r="AB25" s="57"/>
    </row>
    <row r="26" spans="1:28" ht="15.6" customHeight="1" x14ac:dyDescent="0.2">
      <c r="A26" s="102" t="s">
        <v>58</v>
      </c>
      <c r="B26" s="32" t="s">
        <v>8</v>
      </c>
      <c r="C26" s="22">
        <f>C25</f>
        <v>0</v>
      </c>
      <c r="D26" s="5">
        <f t="shared" ref="D26" si="55">C26-D24+D25</f>
        <v>1</v>
      </c>
      <c r="E26" s="5">
        <f t="shared" ref="E26" si="56">D26-E24+E25</f>
        <v>1</v>
      </c>
      <c r="F26" s="5">
        <f t="shared" ref="F26" si="57">E26-F24+F25</f>
        <v>1</v>
      </c>
      <c r="G26" s="5">
        <f t="shared" ref="G26" si="58">F26-G24+G25</f>
        <v>1</v>
      </c>
      <c r="H26" s="5">
        <f t="shared" ref="H26" si="59">G26-H24+H25</f>
        <v>1</v>
      </c>
      <c r="I26" s="5">
        <f t="shared" ref="I26" si="60">H26-I24+I25</f>
        <v>1</v>
      </c>
      <c r="J26" s="5">
        <f t="shared" ref="J26" si="61">I26-J24+J25</f>
        <v>1</v>
      </c>
      <c r="K26" s="5">
        <f t="shared" ref="K26" si="62">J26-K24+K25</f>
        <v>1</v>
      </c>
      <c r="L26" s="5">
        <f t="shared" ref="L26" si="63">K26-L24+L25</f>
        <v>2</v>
      </c>
      <c r="M26" s="5">
        <f t="shared" ref="M26" si="64">L26-M24+M25</f>
        <v>4</v>
      </c>
      <c r="N26" s="5">
        <f t="shared" ref="N26" si="65">M26-N24+N25</f>
        <v>5</v>
      </c>
      <c r="O26" s="5">
        <f t="shared" ref="O26" si="66">N26-O24+O25</f>
        <v>7</v>
      </c>
      <c r="P26" s="5">
        <f t="shared" ref="P26" si="67">O26-P24+P25</f>
        <v>7</v>
      </c>
      <c r="Q26" s="5">
        <f t="shared" ref="Q26" si="68">P26-Q24+Q25</f>
        <v>5</v>
      </c>
      <c r="R26" s="5">
        <f t="shared" ref="R26" si="69">Q26-R24+R25</f>
        <v>3</v>
      </c>
      <c r="S26" s="5">
        <f t="shared" ref="S26" si="70">R26-S24+S25</f>
        <v>2</v>
      </c>
      <c r="T26" s="5">
        <f t="shared" ref="T26" si="71">S26-T24+T25</f>
        <v>2</v>
      </c>
      <c r="U26" s="5">
        <f t="shared" ref="U26" si="72">T26-U24+U25</f>
        <v>0</v>
      </c>
      <c r="V26" s="5">
        <f t="shared" ref="V26" si="73">U26-V24+V25</f>
        <v>0</v>
      </c>
      <c r="W26" s="37">
        <f>V26-W24</f>
        <v>0</v>
      </c>
      <c r="X26" s="38"/>
      <c r="Y26" s="3">
        <f>MAX(C26:W26)</f>
        <v>7</v>
      </c>
      <c r="Z26" s="57"/>
      <c r="AA26" s="57"/>
      <c r="AB26" s="57"/>
    </row>
    <row r="27" spans="1:28" ht="15.6" customHeight="1" x14ac:dyDescent="0.2">
      <c r="A27" s="103"/>
      <c r="B27" s="32" t="s">
        <v>9</v>
      </c>
      <c r="C27" s="98"/>
      <c r="D27" s="99"/>
      <c r="E27" s="99"/>
      <c r="F27" s="99"/>
      <c r="G27" s="6">
        <v>12.37</v>
      </c>
      <c r="H27" s="99"/>
      <c r="I27" s="99"/>
      <c r="J27" s="99"/>
      <c r="K27" s="6">
        <v>12.43</v>
      </c>
      <c r="L27" s="99"/>
      <c r="M27" s="6">
        <v>12.49</v>
      </c>
      <c r="N27" s="99"/>
      <c r="O27" s="99"/>
      <c r="P27" s="99"/>
      <c r="Q27" s="99"/>
      <c r="R27" s="99"/>
      <c r="S27" s="6">
        <v>12.58</v>
      </c>
      <c r="T27" s="99"/>
      <c r="U27" s="99"/>
      <c r="V27" s="99"/>
      <c r="W27" s="93">
        <v>13.04</v>
      </c>
      <c r="X27" s="39">
        <v>34</v>
      </c>
      <c r="Y27" s="16"/>
      <c r="Z27" s="57"/>
      <c r="AA27" s="57"/>
      <c r="AB27" s="57"/>
    </row>
    <row r="28" spans="1:28" ht="15.6" customHeight="1" x14ac:dyDescent="0.2">
      <c r="A28" s="104"/>
      <c r="B28" s="33" t="s">
        <v>10</v>
      </c>
      <c r="C28" s="100">
        <v>12.3</v>
      </c>
      <c r="D28" s="101"/>
      <c r="E28" s="101"/>
      <c r="F28" s="101"/>
      <c r="G28" s="7">
        <f>G27</f>
        <v>12.37</v>
      </c>
      <c r="H28" s="101"/>
      <c r="I28" s="101"/>
      <c r="J28" s="101"/>
      <c r="K28" s="7">
        <f>K27</f>
        <v>12.43</v>
      </c>
      <c r="L28" s="101"/>
      <c r="M28" s="7">
        <f>M27</f>
        <v>12.49</v>
      </c>
      <c r="N28" s="101"/>
      <c r="O28" s="101"/>
      <c r="P28" s="101"/>
      <c r="Q28" s="101"/>
      <c r="R28" s="101"/>
      <c r="S28" s="7">
        <f>S27</f>
        <v>12.58</v>
      </c>
      <c r="T28" s="101"/>
      <c r="U28" s="101"/>
      <c r="V28" s="101"/>
      <c r="W28" s="94"/>
      <c r="X28" s="38"/>
      <c r="Y28" s="17"/>
      <c r="Z28" s="57"/>
      <c r="AA28" s="57"/>
      <c r="AB28" s="57"/>
    </row>
    <row r="29" spans="1:28" ht="15.6" customHeight="1" thickBot="1" x14ac:dyDescent="0.25">
      <c r="A29" s="97">
        <v>516</v>
      </c>
      <c r="B29" s="59" t="s">
        <v>11</v>
      </c>
      <c r="C29" s="66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1"/>
      <c r="X29" s="62"/>
      <c r="Y29" s="3"/>
      <c r="Z29" s="57"/>
      <c r="AA29" s="57"/>
      <c r="AB29" s="57"/>
    </row>
    <row r="30" spans="1:28" ht="15.6" customHeight="1" x14ac:dyDescent="0.2">
      <c r="A30" s="95"/>
      <c r="B30" s="30" t="s">
        <v>5</v>
      </c>
      <c r="C30" s="31"/>
      <c r="D30" s="28">
        <v>0</v>
      </c>
      <c r="E30" s="28">
        <v>1</v>
      </c>
      <c r="F30" s="28">
        <v>0</v>
      </c>
      <c r="G30" s="28">
        <v>4</v>
      </c>
      <c r="H30" s="28">
        <v>4</v>
      </c>
      <c r="I30" s="28">
        <v>1</v>
      </c>
      <c r="J30" s="28">
        <v>4</v>
      </c>
      <c r="K30" s="28">
        <v>7</v>
      </c>
      <c r="L30" s="28">
        <v>2</v>
      </c>
      <c r="M30" s="28">
        <v>1</v>
      </c>
      <c r="N30" s="28">
        <v>0</v>
      </c>
      <c r="O30" s="28">
        <v>3</v>
      </c>
      <c r="P30" s="28">
        <v>7</v>
      </c>
      <c r="Q30" s="28">
        <v>0</v>
      </c>
      <c r="R30" s="28">
        <v>0</v>
      </c>
      <c r="S30" s="28">
        <v>3</v>
      </c>
      <c r="T30" s="28">
        <v>0</v>
      </c>
      <c r="U30" s="28">
        <v>3</v>
      </c>
      <c r="V30" s="28">
        <v>3</v>
      </c>
      <c r="W30" s="34">
        <v>1</v>
      </c>
      <c r="X30" s="35" t="s">
        <v>6</v>
      </c>
      <c r="Y30" s="53"/>
      <c r="Z30" s="57"/>
      <c r="AA30" s="57"/>
      <c r="AB30" s="57"/>
    </row>
    <row r="31" spans="1:28" ht="15.6" customHeight="1" x14ac:dyDescent="0.2">
      <c r="A31" s="96">
        <v>14.1</v>
      </c>
      <c r="B31" s="32" t="s">
        <v>7</v>
      </c>
      <c r="C31" s="22">
        <v>8</v>
      </c>
      <c r="D31" s="4">
        <v>2</v>
      </c>
      <c r="E31" s="4">
        <v>3</v>
      </c>
      <c r="F31" s="4">
        <v>0</v>
      </c>
      <c r="G31" s="4">
        <v>1</v>
      </c>
      <c r="H31" s="4">
        <v>12</v>
      </c>
      <c r="I31" s="4">
        <v>1</v>
      </c>
      <c r="J31" s="4">
        <v>0</v>
      </c>
      <c r="K31" s="4">
        <v>6</v>
      </c>
      <c r="L31" s="4">
        <v>8</v>
      </c>
      <c r="M31" s="4">
        <v>0</v>
      </c>
      <c r="N31" s="4">
        <v>1</v>
      </c>
      <c r="O31" s="4">
        <v>0</v>
      </c>
      <c r="P31" s="4">
        <v>0</v>
      </c>
      <c r="Q31" s="4">
        <v>1</v>
      </c>
      <c r="R31" s="4">
        <v>0</v>
      </c>
      <c r="S31" s="4">
        <v>1</v>
      </c>
      <c r="T31" s="4">
        <v>0</v>
      </c>
      <c r="U31" s="4">
        <v>0</v>
      </c>
      <c r="V31" s="4">
        <v>0</v>
      </c>
      <c r="W31" s="21"/>
      <c r="X31" s="36">
        <f>SUM(C31:V31)</f>
        <v>44</v>
      </c>
      <c r="Y31" s="16"/>
      <c r="Z31" s="57"/>
      <c r="AA31" s="57"/>
      <c r="AB31" s="57"/>
    </row>
    <row r="32" spans="1:28" ht="15.6" customHeight="1" x14ac:dyDescent="0.2">
      <c r="A32" s="102" t="s">
        <v>58</v>
      </c>
      <c r="B32" s="32" t="s">
        <v>8</v>
      </c>
      <c r="C32" s="22">
        <f>C31</f>
        <v>8</v>
      </c>
      <c r="D32" s="5">
        <f t="shared" ref="D32" si="74">C32-D30+D31</f>
        <v>10</v>
      </c>
      <c r="E32" s="5">
        <f t="shared" ref="E32" si="75">D32-E30+E31</f>
        <v>12</v>
      </c>
      <c r="F32" s="5">
        <f t="shared" ref="F32" si="76">E32-F30+F31</f>
        <v>12</v>
      </c>
      <c r="G32" s="5">
        <f t="shared" ref="G32" si="77">F32-G30+G31</f>
        <v>9</v>
      </c>
      <c r="H32" s="5">
        <f t="shared" ref="H32" si="78">G32-H30+H31</f>
        <v>17</v>
      </c>
      <c r="I32" s="5">
        <f t="shared" ref="I32" si="79">H32-I30+I31</f>
        <v>17</v>
      </c>
      <c r="J32" s="5">
        <f t="shared" ref="J32" si="80">I32-J30+J31</f>
        <v>13</v>
      </c>
      <c r="K32" s="5">
        <f t="shared" ref="K32" si="81">J32-K30+K31</f>
        <v>12</v>
      </c>
      <c r="L32" s="5">
        <f t="shared" ref="L32" si="82">K32-L30+L31</f>
        <v>18</v>
      </c>
      <c r="M32" s="5">
        <f t="shared" ref="M32" si="83">L32-M30+M31</f>
        <v>17</v>
      </c>
      <c r="N32" s="5">
        <f t="shared" ref="N32" si="84">M32-N30+N31</f>
        <v>18</v>
      </c>
      <c r="O32" s="5">
        <f t="shared" ref="O32" si="85">N32-O30+O31</f>
        <v>15</v>
      </c>
      <c r="P32" s="5">
        <f t="shared" ref="P32" si="86">O32-P30+P31</f>
        <v>8</v>
      </c>
      <c r="Q32" s="5">
        <f t="shared" ref="Q32" si="87">P32-Q30+Q31</f>
        <v>9</v>
      </c>
      <c r="R32" s="5">
        <f t="shared" ref="R32" si="88">Q32-R30+R31</f>
        <v>9</v>
      </c>
      <c r="S32" s="5">
        <f t="shared" ref="S32" si="89">R32-S30+S31</f>
        <v>7</v>
      </c>
      <c r="T32" s="5">
        <f t="shared" ref="T32" si="90">S32-T30+T31</f>
        <v>7</v>
      </c>
      <c r="U32" s="5">
        <f t="shared" ref="U32" si="91">T32-U30+U31</f>
        <v>4</v>
      </c>
      <c r="V32" s="5">
        <f t="shared" ref="V32" si="92">U32-V30+V31</f>
        <v>1</v>
      </c>
      <c r="W32" s="37">
        <f>V32-W30</f>
        <v>0</v>
      </c>
      <c r="X32" s="38"/>
      <c r="Y32" s="3">
        <f>MAX(C32:W32)</f>
        <v>18</v>
      </c>
      <c r="Z32" s="57"/>
      <c r="AA32" s="57"/>
      <c r="AB32" s="57"/>
    </row>
    <row r="33" spans="1:28" ht="15.6" customHeight="1" x14ac:dyDescent="0.2">
      <c r="A33" s="103"/>
      <c r="B33" s="32" t="s">
        <v>9</v>
      </c>
      <c r="C33" s="98"/>
      <c r="D33" s="99"/>
      <c r="E33" s="99"/>
      <c r="F33" s="99"/>
      <c r="G33" s="6">
        <v>14.18</v>
      </c>
      <c r="H33" s="99"/>
      <c r="I33" s="99"/>
      <c r="J33" s="99"/>
      <c r="K33" s="6">
        <v>14.23</v>
      </c>
      <c r="L33" s="99"/>
      <c r="M33" s="6">
        <v>14.27</v>
      </c>
      <c r="N33" s="99"/>
      <c r="O33" s="99"/>
      <c r="P33" s="99"/>
      <c r="Q33" s="99"/>
      <c r="R33" s="99"/>
      <c r="S33" s="6">
        <v>14.42</v>
      </c>
      <c r="T33" s="99"/>
      <c r="U33" s="99"/>
      <c r="V33" s="99"/>
      <c r="W33" s="93">
        <v>14.48</v>
      </c>
      <c r="X33" s="39">
        <v>38</v>
      </c>
      <c r="Y33" s="16"/>
      <c r="Z33" s="57"/>
      <c r="AA33" s="57"/>
      <c r="AB33" s="57"/>
    </row>
    <row r="34" spans="1:28" ht="15.6" customHeight="1" x14ac:dyDescent="0.2">
      <c r="A34" s="104"/>
      <c r="B34" s="33" t="s">
        <v>10</v>
      </c>
      <c r="C34" s="100">
        <v>14.1</v>
      </c>
      <c r="D34" s="101"/>
      <c r="E34" s="101"/>
      <c r="F34" s="101"/>
      <c r="G34" s="7">
        <f>G33</f>
        <v>14.18</v>
      </c>
      <c r="H34" s="101"/>
      <c r="I34" s="101"/>
      <c r="J34" s="101"/>
      <c r="K34" s="7">
        <f>K33</f>
        <v>14.23</v>
      </c>
      <c r="L34" s="101"/>
      <c r="M34" s="7">
        <f>M33</f>
        <v>14.27</v>
      </c>
      <c r="N34" s="101"/>
      <c r="O34" s="101"/>
      <c r="P34" s="101"/>
      <c r="Q34" s="101"/>
      <c r="R34" s="101"/>
      <c r="S34" s="7">
        <f>S33</f>
        <v>14.42</v>
      </c>
      <c r="T34" s="101"/>
      <c r="U34" s="101"/>
      <c r="V34" s="101"/>
      <c r="W34" s="94"/>
      <c r="X34" s="38"/>
      <c r="Y34" s="17"/>
      <c r="Z34" s="57"/>
      <c r="AA34" s="57"/>
      <c r="AB34" s="57"/>
    </row>
    <row r="35" spans="1:28" ht="15.6" customHeight="1" thickBot="1" x14ac:dyDescent="0.25">
      <c r="A35" s="97">
        <v>210</v>
      </c>
      <c r="B35" s="59" t="s">
        <v>11</v>
      </c>
      <c r="C35" s="66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1"/>
      <c r="X35" s="62"/>
      <c r="Y35" s="3"/>
      <c r="Z35" s="57"/>
      <c r="AA35" s="57"/>
      <c r="AB35" s="57"/>
    </row>
    <row r="36" spans="1:28" ht="15.6" customHeight="1" x14ac:dyDescent="0.2">
      <c r="A36" s="95"/>
      <c r="B36" s="30" t="s">
        <v>5</v>
      </c>
      <c r="C36" s="31"/>
      <c r="D36" s="28">
        <v>0</v>
      </c>
      <c r="E36" s="28">
        <v>0</v>
      </c>
      <c r="F36" s="28">
        <v>0</v>
      </c>
      <c r="G36" s="28">
        <v>6</v>
      </c>
      <c r="H36" s="28">
        <v>0</v>
      </c>
      <c r="I36" s="28">
        <v>2</v>
      </c>
      <c r="J36" s="28">
        <v>1</v>
      </c>
      <c r="K36" s="28">
        <v>2</v>
      </c>
      <c r="L36" s="28">
        <v>2</v>
      </c>
      <c r="M36" s="28">
        <v>2</v>
      </c>
      <c r="N36" s="28">
        <v>0</v>
      </c>
      <c r="O36" s="28">
        <v>1</v>
      </c>
      <c r="P36" s="28">
        <v>4</v>
      </c>
      <c r="Q36" s="28">
        <v>2</v>
      </c>
      <c r="R36" s="28">
        <v>1</v>
      </c>
      <c r="S36" s="28">
        <v>1</v>
      </c>
      <c r="T36" s="28">
        <v>2</v>
      </c>
      <c r="U36" s="28">
        <v>0</v>
      </c>
      <c r="V36" s="28">
        <v>2</v>
      </c>
      <c r="W36" s="34">
        <v>2</v>
      </c>
      <c r="X36" s="35" t="s">
        <v>6</v>
      </c>
      <c r="Y36" s="53"/>
      <c r="Z36" s="57"/>
      <c r="AA36" s="57"/>
      <c r="AB36" s="57"/>
    </row>
    <row r="37" spans="1:28" ht="15.6" customHeight="1" x14ac:dyDescent="0.2">
      <c r="A37" s="96">
        <v>15.1</v>
      </c>
      <c r="B37" s="32" t="s">
        <v>7</v>
      </c>
      <c r="C37" s="22">
        <v>7</v>
      </c>
      <c r="D37" s="4">
        <v>8</v>
      </c>
      <c r="E37" s="4">
        <v>1</v>
      </c>
      <c r="F37" s="4">
        <v>1</v>
      </c>
      <c r="G37" s="4">
        <v>1</v>
      </c>
      <c r="H37" s="4">
        <v>7</v>
      </c>
      <c r="I37" s="4">
        <v>1</v>
      </c>
      <c r="J37" s="4">
        <v>4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21"/>
      <c r="X37" s="36">
        <f>SUM(C37:V37)</f>
        <v>30</v>
      </c>
      <c r="Y37" s="16"/>
      <c r="Z37" s="57"/>
      <c r="AA37" s="57"/>
      <c r="AB37" s="57"/>
    </row>
    <row r="38" spans="1:28" ht="15.6" customHeight="1" x14ac:dyDescent="0.2">
      <c r="A38" s="102" t="s">
        <v>58</v>
      </c>
      <c r="B38" s="32" t="s">
        <v>8</v>
      </c>
      <c r="C38" s="22">
        <f>C37</f>
        <v>7</v>
      </c>
      <c r="D38" s="5">
        <f t="shared" ref="D38" si="93">C38-D36+D37</f>
        <v>15</v>
      </c>
      <c r="E38" s="5">
        <f t="shared" ref="E38" si="94">D38-E36+E37</f>
        <v>16</v>
      </c>
      <c r="F38" s="5">
        <f t="shared" ref="F38" si="95">E38-F36+F37</f>
        <v>17</v>
      </c>
      <c r="G38" s="5">
        <f t="shared" ref="G38" si="96">F38-G36+G37</f>
        <v>12</v>
      </c>
      <c r="H38" s="5">
        <f t="shared" ref="H38" si="97">G38-H36+H37</f>
        <v>19</v>
      </c>
      <c r="I38" s="5">
        <f t="shared" ref="I38" si="98">H38-I36+I37</f>
        <v>18</v>
      </c>
      <c r="J38" s="5">
        <f t="shared" ref="J38" si="99">I38-J36+J37</f>
        <v>21</v>
      </c>
      <c r="K38" s="5">
        <f t="shared" ref="K38" si="100">J38-K36+K37</f>
        <v>19</v>
      </c>
      <c r="L38" s="5">
        <f t="shared" ref="L38" si="101">K38-L36+L37</f>
        <v>17</v>
      </c>
      <c r="M38" s="5">
        <f t="shared" ref="M38" si="102">L38-M36+M37</f>
        <v>15</v>
      </c>
      <c r="N38" s="5">
        <f t="shared" ref="N38" si="103">M38-N36+N37</f>
        <v>15</v>
      </c>
      <c r="O38" s="5">
        <f t="shared" ref="O38" si="104">N38-O36+O37</f>
        <v>14</v>
      </c>
      <c r="P38" s="5">
        <f t="shared" ref="P38" si="105">O38-P36+P37</f>
        <v>10</v>
      </c>
      <c r="Q38" s="5">
        <f t="shared" ref="Q38" si="106">P38-Q36+Q37</f>
        <v>8</v>
      </c>
      <c r="R38" s="5">
        <f t="shared" ref="R38" si="107">Q38-R36+R37</f>
        <v>7</v>
      </c>
      <c r="S38" s="5">
        <f t="shared" ref="S38" si="108">R38-S36+S37</f>
        <v>6</v>
      </c>
      <c r="T38" s="5">
        <f t="shared" ref="T38" si="109">S38-T36+T37</f>
        <v>4</v>
      </c>
      <c r="U38" s="5">
        <f t="shared" ref="U38" si="110">T38-U36+U37</f>
        <v>4</v>
      </c>
      <c r="V38" s="5">
        <f t="shared" ref="V38" si="111">U38-V36+V37</f>
        <v>2</v>
      </c>
      <c r="W38" s="37">
        <f>V38-W36</f>
        <v>0</v>
      </c>
      <c r="X38" s="38"/>
      <c r="Y38" s="3">
        <f>MAX(C38:W38)</f>
        <v>21</v>
      </c>
      <c r="Z38" s="57"/>
      <c r="AA38" s="57"/>
      <c r="AB38" s="57"/>
    </row>
    <row r="39" spans="1:28" ht="15.6" customHeight="1" x14ac:dyDescent="0.2">
      <c r="A39" s="103"/>
      <c r="B39" s="32" t="s">
        <v>9</v>
      </c>
      <c r="C39" s="98"/>
      <c r="D39" s="99"/>
      <c r="E39" s="99"/>
      <c r="F39" s="99"/>
      <c r="G39" s="6">
        <v>15.2</v>
      </c>
      <c r="H39" s="99"/>
      <c r="I39" s="99"/>
      <c r="J39" s="99"/>
      <c r="K39" s="6">
        <v>15.29</v>
      </c>
      <c r="L39" s="99"/>
      <c r="M39" s="6">
        <v>15.33</v>
      </c>
      <c r="N39" s="99"/>
      <c r="O39" s="99"/>
      <c r="P39" s="99"/>
      <c r="Q39" s="99"/>
      <c r="R39" s="99"/>
      <c r="S39" s="6">
        <v>15.43</v>
      </c>
      <c r="T39" s="99"/>
      <c r="U39" s="99"/>
      <c r="V39" s="99"/>
      <c r="W39" s="93">
        <v>15.5</v>
      </c>
      <c r="X39" s="39">
        <v>40</v>
      </c>
      <c r="Y39" s="16"/>
      <c r="Z39" s="57"/>
      <c r="AA39" s="57"/>
      <c r="AB39" s="57"/>
    </row>
    <row r="40" spans="1:28" ht="15.6" customHeight="1" x14ac:dyDescent="0.2">
      <c r="A40" s="104"/>
      <c r="B40" s="33" t="s">
        <v>10</v>
      </c>
      <c r="C40" s="100">
        <v>15.1</v>
      </c>
      <c r="D40" s="101"/>
      <c r="E40" s="101"/>
      <c r="F40" s="101"/>
      <c r="G40" s="7">
        <f>G39</f>
        <v>15.2</v>
      </c>
      <c r="H40" s="101"/>
      <c r="I40" s="101"/>
      <c r="J40" s="101"/>
      <c r="K40" s="7">
        <f>K39</f>
        <v>15.29</v>
      </c>
      <c r="L40" s="101"/>
      <c r="M40" s="7">
        <f>M39</f>
        <v>15.33</v>
      </c>
      <c r="N40" s="101"/>
      <c r="O40" s="101"/>
      <c r="P40" s="101"/>
      <c r="Q40" s="101"/>
      <c r="R40" s="101"/>
      <c r="S40" s="7">
        <f>S39</f>
        <v>15.43</v>
      </c>
      <c r="T40" s="101"/>
      <c r="U40" s="101"/>
      <c r="V40" s="101"/>
      <c r="W40" s="94"/>
      <c r="X40" s="38"/>
      <c r="Y40" s="17"/>
      <c r="Z40" s="57"/>
      <c r="AA40" s="57"/>
      <c r="AB40" s="57"/>
    </row>
    <row r="41" spans="1:28" ht="15.6" customHeight="1" thickBot="1" x14ac:dyDescent="0.25">
      <c r="A41" s="97">
        <v>536</v>
      </c>
      <c r="B41" s="59" t="s">
        <v>11</v>
      </c>
      <c r="C41" s="66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1"/>
      <c r="X41" s="62"/>
      <c r="Y41" s="3"/>
      <c r="Z41" s="57"/>
      <c r="AA41" s="57"/>
      <c r="AB41" s="57"/>
    </row>
    <row r="42" spans="1:28" ht="15.6" customHeight="1" x14ac:dyDescent="0.2">
      <c r="A42" s="95"/>
      <c r="B42" s="30" t="s">
        <v>5</v>
      </c>
      <c r="C42" s="31"/>
      <c r="D42" s="28">
        <v>1</v>
      </c>
      <c r="E42" s="28">
        <v>0</v>
      </c>
      <c r="F42" s="28">
        <v>0</v>
      </c>
      <c r="G42" s="28">
        <v>2</v>
      </c>
      <c r="H42" s="28">
        <v>1</v>
      </c>
      <c r="I42" s="28">
        <v>1</v>
      </c>
      <c r="J42" s="28">
        <v>0</v>
      </c>
      <c r="K42" s="28">
        <v>0</v>
      </c>
      <c r="L42" s="28">
        <v>1</v>
      </c>
      <c r="M42" s="28">
        <v>1</v>
      </c>
      <c r="N42" s="28">
        <v>0</v>
      </c>
      <c r="O42" s="28">
        <v>2</v>
      </c>
      <c r="P42" s="28">
        <v>2</v>
      </c>
      <c r="Q42" s="28">
        <v>0</v>
      </c>
      <c r="R42" s="28">
        <v>0</v>
      </c>
      <c r="S42" s="28">
        <v>1</v>
      </c>
      <c r="T42" s="28">
        <v>0</v>
      </c>
      <c r="U42" s="28">
        <v>0</v>
      </c>
      <c r="V42" s="28">
        <v>0</v>
      </c>
      <c r="W42" s="34">
        <v>1</v>
      </c>
      <c r="X42" s="35" t="s">
        <v>6</v>
      </c>
      <c r="Y42" s="53"/>
      <c r="Z42" s="57"/>
      <c r="AA42" s="57"/>
      <c r="AB42" s="57"/>
    </row>
    <row r="43" spans="1:28" ht="15.6" customHeight="1" x14ac:dyDescent="0.2">
      <c r="A43" s="96">
        <v>17.3</v>
      </c>
      <c r="B43" s="32" t="s">
        <v>7</v>
      </c>
      <c r="C43" s="22">
        <v>7</v>
      </c>
      <c r="D43" s="4">
        <v>0</v>
      </c>
      <c r="E43" s="4">
        <v>1</v>
      </c>
      <c r="F43" s="4">
        <v>0</v>
      </c>
      <c r="G43" s="4">
        <v>2</v>
      </c>
      <c r="H43" s="4">
        <v>2</v>
      </c>
      <c r="I43" s="4">
        <v>1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21"/>
      <c r="X43" s="36">
        <f>SUM(C43:V43)</f>
        <v>13</v>
      </c>
      <c r="Y43" s="16"/>
      <c r="Z43" s="57"/>
      <c r="AA43" s="57"/>
      <c r="AB43" s="57"/>
    </row>
    <row r="44" spans="1:28" ht="15.6" customHeight="1" x14ac:dyDescent="0.2">
      <c r="A44" s="102" t="s">
        <v>58</v>
      </c>
      <c r="B44" s="32" t="s">
        <v>8</v>
      </c>
      <c r="C44" s="22">
        <f>C43</f>
        <v>7</v>
      </c>
      <c r="D44" s="5">
        <f t="shared" ref="D44" si="112">C44-D42+D43</f>
        <v>6</v>
      </c>
      <c r="E44" s="5">
        <f t="shared" ref="E44" si="113">D44-E42+E43</f>
        <v>7</v>
      </c>
      <c r="F44" s="5">
        <f t="shared" ref="F44" si="114">E44-F42+F43</f>
        <v>7</v>
      </c>
      <c r="G44" s="5">
        <f t="shared" ref="G44" si="115">F44-G42+G43</f>
        <v>7</v>
      </c>
      <c r="H44" s="5">
        <f t="shared" ref="H44" si="116">G44-H42+H43</f>
        <v>8</v>
      </c>
      <c r="I44" s="5">
        <f t="shared" ref="I44" si="117">H44-I42+I43</f>
        <v>8</v>
      </c>
      <c r="J44" s="5">
        <f t="shared" ref="J44" si="118">I44-J42+J43</f>
        <v>8</v>
      </c>
      <c r="K44" s="5">
        <f t="shared" ref="K44" si="119">J44-K42+K43</f>
        <v>8</v>
      </c>
      <c r="L44" s="5">
        <f t="shared" ref="L44" si="120">K44-L42+L43</f>
        <v>7</v>
      </c>
      <c r="M44" s="5">
        <f t="shared" ref="M44" si="121">L44-M42+M43</f>
        <v>6</v>
      </c>
      <c r="N44" s="5">
        <f t="shared" ref="N44" si="122">M44-N42+N43</f>
        <v>6</v>
      </c>
      <c r="O44" s="5">
        <f t="shared" ref="O44" si="123">N44-O42+O43</f>
        <v>4</v>
      </c>
      <c r="P44" s="5">
        <f t="shared" ref="P44" si="124">O44-P42+P43</f>
        <v>2</v>
      </c>
      <c r="Q44" s="5">
        <f t="shared" ref="Q44" si="125">P44-Q42+Q43</f>
        <v>2</v>
      </c>
      <c r="R44" s="5">
        <f t="shared" ref="R44" si="126">Q44-R42+R43</f>
        <v>2</v>
      </c>
      <c r="S44" s="5">
        <f t="shared" ref="S44" si="127">R44-S42+S43</f>
        <v>1</v>
      </c>
      <c r="T44" s="5">
        <f t="shared" ref="T44" si="128">S44-T42+T43</f>
        <v>1</v>
      </c>
      <c r="U44" s="5">
        <f t="shared" ref="U44" si="129">T44-U42+U43</f>
        <v>1</v>
      </c>
      <c r="V44" s="5">
        <f t="shared" ref="V44" si="130">U44-V42+V43</f>
        <v>1</v>
      </c>
      <c r="W44" s="37">
        <f>V44-W42</f>
        <v>0</v>
      </c>
      <c r="X44" s="38"/>
      <c r="Y44" s="3">
        <f>MAX(C44:W44)</f>
        <v>8</v>
      </c>
      <c r="Z44" s="57"/>
      <c r="AA44" s="57"/>
      <c r="AB44" s="57"/>
    </row>
    <row r="45" spans="1:28" ht="15.6" customHeight="1" x14ac:dyDescent="0.2">
      <c r="A45" s="103"/>
      <c r="B45" s="32" t="s">
        <v>9</v>
      </c>
      <c r="C45" s="98"/>
      <c r="D45" s="99"/>
      <c r="E45" s="99"/>
      <c r="F45" s="99"/>
      <c r="G45" s="6">
        <v>17.37</v>
      </c>
      <c r="H45" s="99"/>
      <c r="I45" s="99"/>
      <c r="J45" s="99"/>
      <c r="K45" s="6">
        <v>17.440000000000001</v>
      </c>
      <c r="L45" s="99"/>
      <c r="M45" s="6">
        <v>17.47</v>
      </c>
      <c r="N45" s="99"/>
      <c r="O45" s="99"/>
      <c r="P45" s="99"/>
      <c r="Q45" s="99"/>
      <c r="R45" s="99"/>
      <c r="S45" s="6">
        <v>17.57</v>
      </c>
      <c r="T45" s="99"/>
      <c r="U45" s="99"/>
      <c r="V45" s="99"/>
      <c r="W45" s="93">
        <v>18.02</v>
      </c>
      <c r="X45" s="39">
        <v>32</v>
      </c>
      <c r="Y45" s="16"/>
      <c r="Z45" s="57"/>
      <c r="AA45" s="57"/>
      <c r="AB45" s="57"/>
    </row>
    <row r="46" spans="1:28" ht="15.6" customHeight="1" x14ac:dyDescent="0.2">
      <c r="A46" s="104"/>
      <c r="B46" s="33" t="s">
        <v>10</v>
      </c>
      <c r="C46" s="100">
        <v>17.3</v>
      </c>
      <c r="D46" s="101"/>
      <c r="E46" s="101"/>
      <c r="F46" s="101"/>
      <c r="G46" s="7">
        <f>G45</f>
        <v>17.37</v>
      </c>
      <c r="H46" s="101"/>
      <c r="I46" s="101"/>
      <c r="J46" s="101"/>
      <c r="K46" s="7">
        <f>K45</f>
        <v>17.440000000000001</v>
      </c>
      <c r="L46" s="101"/>
      <c r="M46" s="7">
        <f>M45</f>
        <v>17.47</v>
      </c>
      <c r="N46" s="101"/>
      <c r="O46" s="101"/>
      <c r="P46" s="101"/>
      <c r="Q46" s="101"/>
      <c r="R46" s="101"/>
      <c r="S46" s="7">
        <f>S45</f>
        <v>17.57</v>
      </c>
      <c r="T46" s="101"/>
      <c r="U46" s="101"/>
      <c r="V46" s="101"/>
      <c r="W46" s="94"/>
      <c r="X46" s="38"/>
      <c r="Y46" s="17"/>
      <c r="Z46" s="57"/>
      <c r="AA46" s="57"/>
      <c r="AB46" s="57"/>
    </row>
    <row r="47" spans="1:28" ht="15.6" customHeight="1" thickBot="1" x14ac:dyDescent="0.25">
      <c r="A47" s="97">
        <v>210</v>
      </c>
      <c r="B47" s="59" t="s">
        <v>11</v>
      </c>
      <c r="C47" s="66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1"/>
      <c r="X47" s="62"/>
      <c r="Y47" s="3"/>
      <c r="Z47" s="57"/>
      <c r="AA47" s="57"/>
      <c r="AB47" s="57"/>
    </row>
    <row r="48" spans="1:28" ht="15.6" customHeight="1" x14ac:dyDescent="0.2">
      <c r="A48" s="95"/>
      <c r="B48" s="30" t="s">
        <v>5</v>
      </c>
      <c r="C48" s="31"/>
      <c r="D48" s="28">
        <v>0</v>
      </c>
      <c r="E48" s="28">
        <v>0</v>
      </c>
      <c r="F48" s="28">
        <v>0</v>
      </c>
      <c r="G48" s="28">
        <v>2</v>
      </c>
      <c r="H48" s="28">
        <v>0</v>
      </c>
      <c r="I48" s="28">
        <v>1</v>
      </c>
      <c r="J48" s="28">
        <v>0</v>
      </c>
      <c r="K48" s="28">
        <v>0</v>
      </c>
      <c r="L48" s="28">
        <v>0</v>
      </c>
      <c r="M48" s="28">
        <v>3</v>
      </c>
      <c r="N48" s="28">
        <v>1</v>
      </c>
      <c r="O48" s="28">
        <v>0</v>
      </c>
      <c r="P48" s="28">
        <v>2</v>
      </c>
      <c r="Q48" s="28">
        <v>0</v>
      </c>
      <c r="R48" s="28">
        <v>1</v>
      </c>
      <c r="S48" s="28">
        <v>0</v>
      </c>
      <c r="T48" s="28">
        <v>1</v>
      </c>
      <c r="U48" s="28">
        <v>1</v>
      </c>
      <c r="V48" s="28">
        <v>0</v>
      </c>
      <c r="W48" s="34">
        <v>0</v>
      </c>
      <c r="X48" s="35" t="s">
        <v>6</v>
      </c>
      <c r="Y48" s="53"/>
      <c r="Z48" s="57"/>
      <c r="AA48" s="57"/>
      <c r="AB48" s="57"/>
    </row>
    <row r="49" spans="1:28" ht="15.6" customHeight="1" x14ac:dyDescent="0.2">
      <c r="A49" s="96">
        <v>18.2</v>
      </c>
      <c r="B49" s="32" t="s">
        <v>7</v>
      </c>
      <c r="C49" s="22">
        <v>7</v>
      </c>
      <c r="D49" s="4">
        <v>0</v>
      </c>
      <c r="E49" s="4">
        <v>1</v>
      </c>
      <c r="F49" s="4">
        <v>0</v>
      </c>
      <c r="G49" s="4">
        <v>1</v>
      </c>
      <c r="H49" s="4">
        <v>0</v>
      </c>
      <c r="I49" s="4">
        <v>0</v>
      </c>
      <c r="J49" s="4">
        <v>2</v>
      </c>
      <c r="K49" s="4">
        <v>0</v>
      </c>
      <c r="L49" s="4">
        <v>1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21"/>
      <c r="X49" s="36">
        <f>SUM(C49:V49)</f>
        <v>12</v>
      </c>
      <c r="Y49" s="16"/>
      <c r="Z49" s="57"/>
      <c r="AA49" s="57"/>
      <c r="AB49" s="57"/>
    </row>
    <row r="50" spans="1:28" ht="15.6" customHeight="1" x14ac:dyDescent="0.2">
      <c r="A50" s="102" t="s">
        <v>58</v>
      </c>
      <c r="B50" s="32" t="s">
        <v>8</v>
      </c>
      <c r="C50" s="22">
        <f>C49</f>
        <v>7</v>
      </c>
      <c r="D50" s="5">
        <f t="shared" ref="D50" si="131">C50-D48+D49</f>
        <v>7</v>
      </c>
      <c r="E50" s="5">
        <f t="shared" ref="E50" si="132">D50-E48+E49</f>
        <v>8</v>
      </c>
      <c r="F50" s="5">
        <f t="shared" ref="F50" si="133">E50-F48+F49</f>
        <v>8</v>
      </c>
      <c r="G50" s="5">
        <f t="shared" ref="G50" si="134">F50-G48+G49</f>
        <v>7</v>
      </c>
      <c r="H50" s="5">
        <f t="shared" ref="H50" si="135">G50-H48+H49</f>
        <v>7</v>
      </c>
      <c r="I50" s="5">
        <f t="shared" ref="I50" si="136">H50-I48+I49</f>
        <v>6</v>
      </c>
      <c r="J50" s="5">
        <f t="shared" ref="J50" si="137">I50-J48+J49</f>
        <v>8</v>
      </c>
      <c r="K50" s="5">
        <f t="shared" ref="K50" si="138">J50-K48+K49</f>
        <v>8</v>
      </c>
      <c r="L50" s="5">
        <f t="shared" ref="L50" si="139">K50-L48+L49</f>
        <v>9</v>
      </c>
      <c r="M50" s="5">
        <f t="shared" ref="M50" si="140">L50-M48+M49</f>
        <v>6</v>
      </c>
      <c r="N50" s="5">
        <f t="shared" ref="N50" si="141">M50-N48+N49</f>
        <v>5</v>
      </c>
      <c r="O50" s="5">
        <f t="shared" ref="O50" si="142">N50-O48+O49</f>
        <v>5</v>
      </c>
      <c r="P50" s="5">
        <f t="shared" ref="P50" si="143">O50-P48+P49</f>
        <v>3</v>
      </c>
      <c r="Q50" s="5">
        <f t="shared" ref="Q50" si="144">P50-Q48+Q49</f>
        <v>3</v>
      </c>
      <c r="R50" s="5">
        <f t="shared" ref="R50" si="145">Q50-R48+R49</f>
        <v>2</v>
      </c>
      <c r="S50" s="5">
        <f t="shared" ref="S50" si="146">R50-S48+S49</f>
        <v>2</v>
      </c>
      <c r="T50" s="5">
        <f t="shared" ref="T50" si="147">S50-T48+T49</f>
        <v>1</v>
      </c>
      <c r="U50" s="5">
        <f t="shared" ref="U50" si="148">T50-U48+U49</f>
        <v>0</v>
      </c>
      <c r="V50" s="5">
        <f t="shared" ref="V50" si="149">U50-V48+V49</f>
        <v>0</v>
      </c>
      <c r="W50" s="37">
        <f>V50-W48</f>
        <v>0</v>
      </c>
      <c r="X50" s="38"/>
      <c r="Y50" s="3">
        <f>MAX(C50:W50)</f>
        <v>9</v>
      </c>
      <c r="Z50" s="57"/>
      <c r="AA50" s="57"/>
      <c r="AB50" s="57"/>
    </row>
    <row r="51" spans="1:28" ht="15.6" customHeight="1" x14ac:dyDescent="0.2">
      <c r="A51" s="103"/>
      <c r="B51" s="32" t="s">
        <v>9</v>
      </c>
      <c r="C51" s="98"/>
      <c r="D51" s="99"/>
      <c r="E51" s="99"/>
      <c r="F51" s="99"/>
      <c r="G51" s="6">
        <v>18.28</v>
      </c>
      <c r="H51" s="99"/>
      <c r="I51" s="99"/>
      <c r="J51" s="99"/>
      <c r="K51" s="6">
        <v>18.37</v>
      </c>
      <c r="L51" s="99"/>
      <c r="M51" s="6">
        <v>18.36</v>
      </c>
      <c r="N51" s="99"/>
      <c r="O51" s="99"/>
      <c r="P51" s="99"/>
      <c r="Q51" s="99"/>
      <c r="R51" s="99"/>
      <c r="S51" s="6">
        <v>18.5</v>
      </c>
      <c r="T51" s="99"/>
      <c r="U51" s="99"/>
      <c r="V51" s="99"/>
      <c r="W51" s="93">
        <v>18.55</v>
      </c>
      <c r="X51" s="39">
        <v>35</v>
      </c>
      <c r="Y51" s="16"/>
      <c r="Z51" s="57"/>
      <c r="AA51" s="57"/>
      <c r="AB51" s="57"/>
    </row>
    <row r="52" spans="1:28" ht="15.6" customHeight="1" x14ac:dyDescent="0.2">
      <c r="A52" s="104"/>
      <c r="B52" s="33" t="s">
        <v>10</v>
      </c>
      <c r="C52" s="100">
        <v>18.2</v>
      </c>
      <c r="D52" s="101"/>
      <c r="E52" s="101"/>
      <c r="F52" s="101"/>
      <c r="G52" s="7">
        <f>G51</f>
        <v>18.28</v>
      </c>
      <c r="H52" s="101"/>
      <c r="I52" s="101"/>
      <c r="J52" s="101"/>
      <c r="K52" s="7">
        <f>K51</f>
        <v>18.37</v>
      </c>
      <c r="L52" s="101"/>
      <c r="M52" s="7">
        <f>M51</f>
        <v>18.36</v>
      </c>
      <c r="N52" s="101"/>
      <c r="O52" s="101"/>
      <c r="P52" s="101"/>
      <c r="Q52" s="101"/>
      <c r="R52" s="101"/>
      <c r="S52" s="7">
        <f>S51</f>
        <v>18.5</v>
      </c>
      <c r="T52" s="101"/>
      <c r="U52" s="101"/>
      <c r="V52" s="101"/>
      <c r="W52" s="94"/>
      <c r="X52" s="38"/>
      <c r="Y52" s="17"/>
      <c r="Z52" s="57"/>
      <c r="AA52" s="57"/>
      <c r="AB52" s="57"/>
    </row>
    <row r="53" spans="1:28" ht="15.6" customHeight="1" thickBot="1" x14ac:dyDescent="0.25">
      <c r="A53" s="97">
        <v>520</v>
      </c>
      <c r="B53" s="59" t="s">
        <v>11</v>
      </c>
      <c r="C53" s="66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1"/>
      <c r="X53" s="62"/>
      <c r="Y53" s="3"/>
      <c r="Z53" s="57"/>
      <c r="AA53" s="57"/>
      <c r="AB53" s="57"/>
    </row>
    <row r="54" spans="1:28" ht="15.6" customHeight="1" x14ac:dyDescent="0.2">
      <c r="A54" s="95"/>
      <c r="B54" s="30" t="s">
        <v>5</v>
      </c>
      <c r="C54" s="31"/>
      <c r="D54" s="28">
        <v>0</v>
      </c>
      <c r="E54" s="28">
        <v>0</v>
      </c>
      <c r="F54" s="28">
        <v>0</v>
      </c>
      <c r="G54" s="28">
        <v>6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0</v>
      </c>
      <c r="Q54" s="28">
        <v>1</v>
      </c>
      <c r="R54" s="28">
        <v>5</v>
      </c>
      <c r="S54" s="28">
        <v>2</v>
      </c>
      <c r="T54" s="28">
        <v>0</v>
      </c>
      <c r="U54" s="28">
        <v>0</v>
      </c>
      <c r="V54" s="28">
        <v>0</v>
      </c>
      <c r="W54" s="34">
        <v>0</v>
      </c>
      <c r="X54" s="35" t="s">
        <v>6</v>
      </c>
      <c r="Y54" s="53"/>
      <c r="Z54" s="57"/>
      <c r="AA54" s="57"/>
      <c r="AB54" s="57"/>
    </row>
    <row r="55" spans="1:28" ht="15.6" customHeight="1" x14ac:dyDescent="0.2">
      <c r="A55" s="96">
        <v>19.2</v>
      </c>
      <c r="B55" s="32" t="s">
        <v>7</v>
      </c>
      <c r="C55" s="22">
        <v>8</v>
      </c>
      <c r="D55" s="4">
        <v>0</v>
      </c>
      <c r="E55" s="4">
        <v>0</v>
      </c>
      <c r="F55" s="4">
        <v>0</v>
      </c>
      <c r="G55" s="4">
        <v>0</v>
      </c>
      <c r="H55" s="4">
        <v>4</v>
      </c>
      <c r="I55" s="4">
        <v>1</v>
      </c>
      <c r="J55" s="4">
        <v>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21"/>
      <c r="X55" s="36">
        <f>SUM(C55:V55)</f>
        <v>14</v>
      </c>
      <c r="Y55" s="16"/>
      <c r="Z55" s="57"/>
      <c r="AA55" s="57"/>
      <c r="AB55" s="57"/>
    </row>
    <row r="56" spans="1:28" ht="15.6" customHeight="1" x14ac:dyDescent="0.2">
      <c r="A56" s="102" t="s">
        <v>58</v>
      </c>
      <c r="B56" s="32" t="s">
        <v>8</v>
      </c>
      <c r="C56" s="22">
        <f>C55</f>
        <v>8</v>
      </c>
      <c r="D56" s="5">
        <f t="shared" ref="D56" si="150">C56-D54+D55</f>
        <v>8</v>
      </c>
      <c r="E56" s="5">
        <f t="shared" ref="E56" si="151">D56-E54+E55</f>
        <v>8</v>
      </c>
      <c r="F56" s="5">
        <f t="shared" ref="F56" si="152">E56-F54+F55</f>
        <v>8</v>
      </c>
      <c r="G56" s="5">
        <f t="shared" ref="G56" si="153">F56-G54+G55</f>
        <v>2</v>
      </c>
      <c r="H56" s="5">
        <f t="shared" ref="H56" si="154">G56-H54+H55</f>
        <v>6</v>
      </c>
      <c r="I56" s="5">
        <f t="shared" ref="I56" si="155">H56-I54+I55</f>
        <v>7</v>
      </c>
      <c r="J56" s="5">
        <f t="shared" ref="J56" si="156">I56-J54+J55</f>
        <v>8</v>
      </c>
      <c r="K56" s="5">
        <f t="shared" ref="K56" si="157">J56-K54+K55</f>
        <v>8</v>
      </c>
      <c r="L56" s="5">
        <f t="shared" ref="L56" si="158">K56-L54+L55</f>
        <v>8</v>
      </c>
      <c r="M56" s="5">
        <f t="shared" ref="M56" si="159">L56-M54+M55</f>
        <v>8</v>
      </c>
      <c r="N56" s="5">
        <f t="shared" ref="N56" si="160">M56-N54+N55</f>
        <v>8</v>
      </c>
      <c r="O56" s="5">
        <f t="shared" ref="O56" si="161">N56-O54+O55</f>
        <v>8</v>
      </c>
      <c r="P56" s="5">
        <f t="shared" ref="P56" si="162">O56-P54+P55</f>
        <v>8</v>
      </c>
      <c r="Q56" s="5">
        <f t="shared" ref="Q56" si="163">P56-Q54+Q55</f>
        <v>7</v>
      </c>
      <c r="R56" s="5">
        <f t="shared" ref="R56" si="164">Q56-R54+R55</f>
        <v>2</v>
      </c>
      <c r="S56" s="5">
        <f t="shared" ref="S56" si="165">R56-S54+S55</f>
        <v>0</v>
      </c>
      <c r="T56" s="5">
        <f t="shared" ref="T56" si="166">S56-T54+T55</f>
        <v>0</v>
      </c>
      <c r="U56" s="5">
        <f t="shared" ref="U56" si="167">T56-U54+U55</f>
        <v>0</v>
      </c>
      <c r="V56" s="5">
        <f t="shared" ref="V56" si="168">U56-V54+V55</f>
        <v>0</v>
      </c>
      <c r="W56" s="37">
        <f>V56-W54</f>
        <v>0</v>
      </c>
      <c r="X56" s="38"/>
      <c r="Y56" s="3">
        <f>MAX(C56:W56)</f>
        <v>8</v>
      </c>
      <c r="Z56" s="57"/>
      <c r="AA56" s="57"/>
      <c r="AB56" s="57"/>
    </row>
    <row r="57" spans="1:28" ht="15.6" customHeight="1" x14ac:dyDescent="0.2">
      <c r="A57" s="103"/>
      <c r="B57" s="32" t="s">
        <v>9</v>
      </c>
      <c r="C57" s="98"/>
      <c r="D57" s="99"/>
      <c r="E57" s="99"/>
      <c r="F57" s="99"/>
      <c r="G57" s="6">
        <v>19.27</v>
      </c>
      <c r="H57" s="99"/>
      <c r="I57" s="99"/>
      <c r="J57" s="99"/>
      <c r="K57" s="6">
        <v>19.350000000000001</v>
      </c>
      <c r="L57" s="99"/>
      <c r="M57" s="6">
        <v>19.37</v>
      </c>
      <c r="N57" s="99"/>
      <c r="O57" s="99"/>
      <c r="P57" s="99"/>
      <c r="Q57" s="99"/>
      <c r="R57" s="99"/>
      <c r="S57" s="6">
        <v>19.43</v>
      </c>
      <c r="T57" s="99"/>
      <c r="U57" s="99"/>
      <c r="V57" s="99"/>
      <c r="W57" s="93">
        <v>19.53</v>
      </c>
      <c r="X57" s="39">
        <v>33</v>
      </c>
      <c r="Y57" s="16"/>
      <c r="Z57" s="57"/>
      <c r="AA57" s="57"/>
      <c r="AB57" s="57"/>
    </row>
    <row r="58" spans="1:28" ht="15.6" customHeight="1" x14ac:dyDescent="0.2">
      <c r="A58" s="104"/>
      <c r="B58" s="33" t="s">
        <v>10</v>
      </c>
      <c r="C58" s="100">
        <v>19.2</v>
      </c>
      <c r="D58" s="101"/>
      <c r="E58" s="101"/>
      <c r="F58" s="101"/>
      <c r="G58" s="7">
        <f>G57</f>
        <v>19.27</v>
      </c>
      <c r="H58" s="101"/>
      <c r="I58" s="101"/>
      <c r="J58" s="101"/>
      <c r="K58" s="7">
        <f>K57</f>
        <v>19.350000000000001</v>
      </c>
      <c r="L58" s="101"/>
      <c r="M58" s="7">
        <f>M57</f>
        <v>19.37</v>
      </c>
      <c r="N58" s="101"/>
      <c r="O58" s="101"/>
      <c r="P58" s="101"/>
      <c r="Q58" s="101"/>
      <c r="R58" s="101"/>
      <c r="S58" s="7">
        <f>S57</f>
        <v>19.43</v>
      </c>
      <c r="T58" s="101"/>
      <c r="U58" s="101"/>
      <c r="V58" s="101"/>
      <c r="W58" s="94"/>
      <c r="X58" s="38"/>
      <c r="Y58" s="17"/>
      <c r="Z58" s="57"/>
      <c r="AA58" s="57"/>
      <c r="AB58" s="57"/>
    </row>
    <row r="59" spans="1:28" ht="15.6" customHeight="1" thickBot="1" x14ac:dyDescent="0.25">
      <c r="A59" s="59">
        <v>210</v>
      </c>
      <c r="B59" s="59" t="s">
        <v>11</v>
      </c>
      <c r="C59" s="66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1"/>
      <c r="X59" s="62"/>
      <c r="Y59" s="3"/>
      <c r="Z59" s="57"/>
      <c r="AA59" s="57"/>
      <c r="AB59" s="57"/>
    </row>
    <row r="60" spans="1:28" s="57" customFormat="1" ht="15.6" customHeight="1" x14ac:dyDescent="0.2">
      <c r="A60" s="71" t="s">
        <v>12</v>
      </c>
      <c r="B60" s="67"/>
      <c r="C60" s="8"/>
      <c r="D60" s="9">
        <f t="shared" ref="D60:W60" si="169">SUMIF($B6:$B59,"l. wys.",D6:D59)</f>
        <v>1</v>
      </c>
      <c r="E60" s="9">
        <f t="shared" si="169"/>
        <v>1</v>
      </c>
      <c r="F60" s="9">
        <f t="shared" si="169"/>
        <v>0</v>
      </c>
      <c r="G60" s="9">
        <f t="shared" si="169"/>
        <v>23</v>
      </c>
      <c r="H60" s="9">
        <f t="shared" si="169"/>
        <v>5</v>
      </c>
      <c r="I60" s="9">
        <f t="shared" si="169"/>
        <v>5</v>
      </c>
      <c r="J60" s="9">
        <f t="shared" si="169"/>
        <v>7</v>
      </c>
      <c r="K60" s="9">
        <f t="shared" si="169"/>
        <v>13</v>
      </c>
      <c r="L60" s="9">
        <f t="shared" si="169"/>
        <v>10</v>
      </c>
      <c r="M60" s="9">
        <f t="shared" si="169"/>
        <v>8</v>
      </c>
      <c r="N60" s="9">
        <f t="shared" si="169"/>
        <v>1</v>
      </c>
      <c r="O60" s="9">
        <f t="shared" si="169"/>
        <v>9</v>
      </c>
      <c r="P60" s="9">
        <f t="shared" si="169"/>
        <v>17</v>
      </c>
      <c r="Q60" s="9">
        <f t="shared" si="169"/>
        <v>7</v>
      </c>
      <c r="R60" s="9">
        <f t="shared" si="169"/>
        <v>9</v>
      </c>
      <c r="S60" s="9">
        <f t="shared" si="169"/>
        <v>11</v>
      </c>
      <c r="T60" s="9">
        <f t="shared" si="169"/>
        <v>4</v>
      </c>
      <c r="U60" s="9">
        <f t="shared" si="169"/>
        <v>8</v>
      </c>
      <c r="V60" s="9">
        <f t="shared" si="169"/>
        <v>7</v>
      </c>
      <c r="W60" s="9">
        <f t="shared" si="169"/>
        <v>7</v>
      </c>
      <c r="X60" s="55" t="str">
        <f>"Σ: "&amp;SUM(C60:W60)</f>
        <v>Σ: 153</v>
      </c>
      <c r="Y60" s="56"/>
    </row>
    <row r="61" spans="1:28" s="57" customFormat="1" ht="15.6" customHeight="1" thickBot="1" x14ac:dyDescent="0.25">
      <c r="A61" s="72" t="s">
        <v>13</v>
      </c>
      <c r="B61" s="68"/>
      <c r="C61" s="10">
        <f t="shared" ref="C61:V61" si="170">SUMIF($B6:$B59,"l. wsiad.",C6:C59)</f>
        <v>44</v>
      </c>
      <c r="D61" s="11">
        <f t="shared" si="170"/>
        <v>14</v>
      </c>
      <c r="E61" s="11">
        <f t="shared" si="170"/>
        <v>6</v>
      </c>
      <c r="F61" s="11">
        <f t="shared" si="170"/>
        <v>7</v>
      </c>
      <c r="G61" s="11">
        <f t="shared" si="170"/>
        <v>7</v>
      </c>
      <c r="H61" s="11">
        <f t="shared" si="170"/>
        <v>25</v>
      </c>
      <c r="I61" s="11">
        <f t="shared" si="170"/>
        <v>4</v>
      </c>
      <c r="J61" s="11">
        <f t="shared" si="170"/>
        <v>11</v>
      </c>
      <c r="K61" s="11">
        <f t="shared" si="170"/>
        <v>11</v>
      </c>
      <c r="L61" s="11">
        <f t="shared" si="170"/>
        <v>13</v>
      </c>
      <c r="M61" s="11">
        <f t="shared" si="170"/>
        <v>2</v>
      </c>
      <c r="N61" s="11">
        <f t="shared" si="170"/>
        <v>2</v>
      </c>
      <c r="O61" s="11">
        <f t="shared" si="170"/>
        <v>4</v>
      </c>
      <c r="P61" s="11">
        <f t="shared" si="170"/>
        <v>1</v>
      </c>
      <c r="Q61" s="11">
        <f t="shared" si="170"/>
        <v>1</v>
      </c>
      <c r="R61" s="11">
        <f t="shared" si="170"/>
        <v>0</v>
      </c>
      <c r="S61" s="11">
        <f t="shared" si="170"/>
        <v>1</v>
      </c>
      <c r="T61" s="11">
        <f t="shared" si="170"/>
        <v>0</v>
      </c>
      <c r="U61" s="11">
        <f t="shared" si="170"/>
        <v>0</v>
      </c>
      <c r="V61" s="11">
        <f t="shared" si="170"/>
        <v>0</v>
      </c>
      <c r="W61" s="13"/>
      <c r="X61" s="58" t="str">
        <f>"Σ: "&amp;SUM(C61:W61)</f>
        <v>Σ: 153</v>
      </c>
      <c r="Y61" s="14"/>
    </row>
    <row r="62" spans="1:28" x14ac:dyDescent="0.2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69"/>
      <c r="Y62" s="57"/>
      <c r="Z62" s="57"/>
      <c r="AA62" s="57"/>
      <c r="AB62" s="57"/>
    </row>
    <row r="63" spans="1:28" x14ac:dyDescent="0.2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70"/>
      <c r="Y63" s="70"/>
      <c r="Z63" s="57"/>
      <c r="AA63" s="57"/>
      <c r="AB63" s="57"/>
    </row>
    <row r="64" spans="1:28" x14ac:dyDescent="0.2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</row>
    <row r="65" spans="1:28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</row>
    <row r="66" spans="1:28" x14ac:dyDescent="0.2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</row>
    <row r="67" spans="1:28" x14ac:dyDescent="0.2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</row>
    <row r="68" spans="1:28" x14ac:dyDescent="0.2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</row>
    <row r="69" spans="1:28" x14ac:dyDescent="0.2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</row>
    <row r="70" spans="1:28" x14ac:dyDescent="0.2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  <c r="AA70" s="57"/>
      <c r="AB70" s="57"/>
    </row>
    <row r="71" spans="1:28" x14ac:dyDescent="0.2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</row>
    <row r="72" spans="1:28" x14ac:dyDescent="0.2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</row>
    <row r="73" spans="1:28" x14ac:dyDescent="0.2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</row>
  </sheetData>
  <sheetProtection selectLockedCells="1" selectUnlockedCells="1"/>
  <mergeCells count="9">
    <mergeCell ref="A38:A40"/>
    <mergeCell ref="A44:A46"/>
    <mergeCell ref="A50:A52"/>
    <mergeCell ref="A56:A58"/>
    <mergeCell ref="A8:A10"/>
    <mergeCell ref="A14:A16"/>
    <mergeCell ref="A20:A22"/>
    <mergeCell ref="A26:A28"/>
    <mergeCell ref="A32:A34"/>
  </mergeCells>
  <conditionalFormatting sqref="X8:X59">
    <cfRule type="expression" dxfId="319" priority="848" stopIfTrue="1">
      <formula>AI8</formula>
    </cfRule>
  </conditionalFormatting>
  <conditionalFormatting sqref="C8:W8">
    <cfRule type="cellIs" dxfId="318" priority="870" stopIfTrue="1" operator="equal">
      <formula>$Y8</formula>
    </cfRule>
  </conditionalFormatting>
  <conditionalFormatting sqref="X14:X17">
    <cfRule type="expression" dxfId="317" priority="147" stopIfTrue="1">
      <formula>AI14</formula>
    </cfRule>
  </conditionalFormatting>
  <conditionalFormatting sqref="C14:W14">
    <cfRule type="cellIs" dxfId="316" priority="146" stopIfTrue="1" operator="equal">
      <formula>$Y14</formula>
    </cfRule>
  </conditionalFormatting>
  <conditionalFormatting sqref="C14:W14">
    <cfRule type="cellIs" dxfId="315" priority="145" stopIfTrue="1" operator="equal">
      <formula>$Y14</formula>
    </cfRule>
  </conditionalFormatting>
  <conditionalFormatting sqref="X14:X17">
    <cfRule type="expression" dxfId="314" priority="144" stopIfTrue="1">
      <formula>AI14</formula>
    </cfRule>
  </conditionalFormatting>
  <conditionalFormatting sqref="C14:W14">
    <cfRule type="cellIs" dxfId="313" priority="143" stopIfTrue="1" operator="equal">
      <formula>$Y14</formula>
    </cfRule>
  </conditionalFormatting>
  <conditionalFormatting sqref="X14:X17">
    <cfRule type="expression" dxfId="312" priority="142" stopIfTrue="1">
      <formula>AI14</formula>
    </cfRule>
  </conditionalFormatting>
  <conditionalFormatting sqref="C14:W14">
    <cfRule type="cellIs" dxfId="311" priority="141" stopIfTrue="1" operator="equal">
      <formula>$Y14</formula>
    </cfRule>
  </conditionalFormatting>
  <conditionalFormatting sqref="X20:X23">
    <cfRule type="expression" dxfId="310" priority="140" stopIfTrue="1">
      <formula>AI20</formula>
    </cfRule>
  </conditionalFormatting>
  <conditionalFormatting sqref="C20:W20">
    <cfRule type="cellIs" dxfId="309" priority="139" stopIfTrue="1" operator="equal">
      <formula>$Y20</formula>
    </cfRule>
  </conditionalFormatting>
  <conditionalFormatting sqref="C20:W20">
    <cfRule type="cellIs" dxfId="308" priority="138" stopIfTrue="1" operator="equal">
      <formula>$Y20</formula>
    </cfRule>
  </conditionalFormatting>
  <conditionalFormatting sqref="X20:X23">
    <cfRule type="expression" dxfId="307" priority="137" stopIfTrue="1">
      <formula>AI20</formula>
    </cfRule>
  </conditionalFormatting>
  <conditionalFormatting sqref="C20:W20">
    <cfRule type="cellIs" dxfId="306" priority="136" stopIfTrue="1" operator="equal">
      <formula>$Y20</formula>
    </cfRule>
  </conditionalFormatting>
  <conditionalFormatting sqref="X20:X23">
    <cfRule type="expression" dxfId="305" priority="135" stopIfTrue="1">
      <formula>AI20</formula>
    </cfRule>
  </conditionalFormatting>
  <conditionalFormatting sqref="C20:W20">
    <cfRule type="cellIs" dxfId="304" priority="134" stopIfTrue="1" operator="equal">
      <formula>$Y20</formula>
    </cfRule>
  </conditionalFormatting>
  <conditionalFormatting sqref="X26:X29">
    <cfRule type="expression" dxfId="303" priority="133" stopIfTrue="1">
      <formula>AI26</formula>
    </cfRule>
  </conditionalFormatting>
  <conditionalFormatting sqref="C26:W26">
    <cfRule type="cellIs" dxfId="302" priority="132" stopIfTrue="1" operator="equal">
      <formula>$Y26</formula>
    </cfRule>
  </conditionalFormatting>
  <conditionalFormatting sqref="C26:W26">
    <cfRule type="cellIs" dxfId="301" priority="131" stopIfTrue="1" operator="equal">
      <formula>$Y26</formula>
    </cfRule>
  </conditionalFormatting>
  <conditionalFormatting sqref="X26:X29">
    <cfRule type="expression" dxfId="300" priority="130" stopIfTrue="1">
      <formula>AI26</formula>
    </cfRule>
  </conditionalFormatting>
  <conditionalFormatting sqref="C26:W26">
    <cfRule type="cellIs" dxfId="299" priority="129" stopIfTrue="1" operator="equal">
      <formula>$Y26</formula>
    </cfRule>
  </conditionalFormatting>
  <conditionalFormatting sqref="X26:X29">
    <cfRule type="expression" dxfId="298" priority="128" stopIfTrue="1">
      <formula>AI26</formula>
    </cfRule>
  </conditionalFormatting>
  <conditionalFormatting sqref="C26:W26">
    <cfRule type="cellIs" dxfId="297" priority="127" stopIfTrue="1" operator="equal">
      <formula>$Y26</formula>
    </cfRule>
  </conditionalFormatting>
  <conditionalFormatting sqref="X32:X35">
    <cfRule type="expression" dxfId="296" priority="126" stopIfTrue="1">
      <formula>AI32</formula>
    </cfRule>
  </conditionalFormatting>
  <conditionalFormatting sqref="C32:W32">
    <cfRule type="cellIs" dxfId="295" priority="125" stopIfTrue="1" operator="equal">
      <formula>$Y32</formula>
    </cfRule>
  </conditionalFormatting>
  <conditionalFormatting sqref="C32:W32">
    <cfRule type="cellIs" dxfId="294" priority="124" stopIfTrue="1" operator="equal">
      <formula>$Y32</formula>
    </cfRule>
  </conditionalFormatting>
  <conditionalFormatting sqref="X32:X35">
    <cfRule type="expression" dxfId="293" priority="123" stopIfTrue="1">
      <formula>AI32</formula>
    </cfRule>
  </conditionalFormatting>
  <conditionalFormatting sqref="C32:W32">
    <cfRule type="cellIs" dxfId="292" priority="122" stopIfTrue="1" operator="equal">
      <formula>$Y32</formula>
    </cfRule>
  </conditionalFormatting>
  <conditionalFormatting sqref="X32:X35">
    <cfRule type="expression" dxfId="291" priority="121" stopIfTrue="1">
      <formula>AI32</formula>
    </cfRule>
  </conditionalFormatting>
  <conditionalFormatting sqref="C32:W32">
    <cfRule type="cellIs" dxfId="290" priority="120" stopIfTrue="1" operator="equal">
      <formula>$Y32</formula>
    </cfRule>
  </conditionalFormatting>
  <conditionalFormatting sqref="X38:X41">
    <cfRule type="expression" dxfId="289" priority="119" stopIfTrue="1">
      <formula>AI38</formula>
    </cfRule>
  </conditionalFormatting>
  <conditionalFormatting sqref="C38:W38">
    <cfRule type="cellIs" dxfId="288" priority="118" stopIfTrue="1" operator="equal">
      <formula>$Y38</formula>
    </cfRule>
  </conditionalFormatting>
  <conditionalFormatting sqref="C38:W38">
    <cfRule type="cellIs" dxfId="287" priority="117" stopIfTrue="1" operator="equal">
      <formula>$Y38</formula>
    </cfRule>
  </conditionalFormatting>
  <conditionalFormatting sqref="X38:X41">
    <cfRule type="expression" dxfId="286" priority="116" stopIfTrue="1">
      <formula>AI38</formula>
    </cfRule>
  </conditionalFormatting>
  <conditionalFormatting sqref="C38:W38">
    <cfRule type="cellIs" dxfId="285" priority="115" stopIfTrue="1" operator="equal">
      <formula>$Y38</formula>
    </cfRule>
  </conditionalFormatting>
  <conditionalFormatting sqref="X38:X41">
    <cfRule type="expression" dxfId="284" priority="114" stopIfTrue="1">
      <formula>AI38</formula>
    </cfRule>
  </conditionalFormatting>
  <conditionalFormatting sqref="C38:W38">
    <cfRule type="cellIs" dxfId="283" priority="113" stopIfTrue="1" operator="equal">
      <formula>$Y38</formula>
    </cfRule>
  </conditionalFormatting>
  <conditionalFormatting sqref="X44:X47">
    <cfRule type="expression" dxfId="282" priority="112" stopIfTrue="1">
      <formula>AI44</formula>
    </cfRule>
  </conditionalFormatting>
  <conditionalFormatting sqref="C44:W44">
    <cfRule type="cellIs" dxfId="281" priority="111" stopIfTrue="1" operator="equal">
      <formula>$Y44</formula>
    </cfRule>
  </conditionalFormatting>
  <conditionalFormatting sqref="C44:W44">
    <cfRule type="cellIs" dxfId="280" priority="110" stopIfTrue="1" operator="equal">
      <formula>$Y44</formula>
    </cfRule>
  </conditionalFormatting>
  <conditionalFormatting sqref="X44:X47">
    <cfRule type="expression" dxfId="279" priority="109" stopIfTrue="1">
      <formula>AI44</formula>
    </cfRule>
  </conditionalFormatting>
  <conditionalFormatting sqref="C44:W44">
    <cfRule type="cellIs" dxfId="278" priority="108" stopIfTrue="1" operator="equal">
      <formula>$Y44</formula>
    </cfRule>
  </conditionalFormatting>
  <conditionalFormatting sqref="X44:X47">
    <cfRule type="expression" dxfId="277" priority="107" stopIfTrue="1">
      <formula>AI44</formula>
    </cfRule>
  </conditionalFormatting>
  <conditionalFormatting sqref="C44:W44">
    <cfRule type="cellIs" dxfId="276" priority="106" stopIfTrue="1" operator="equal">
      <formula>$Y44</formula>
    </cfRule>
  </conditionalFormatting>
  <conditionalFormatting sqref="X50:X53">
    <cfRule type="expression" dxfId="275" priority="105" stopIfTrue="1">
      <formula>AI50</formula>
    </cfRule>
  </conditionalFormatting>
  <conditionalFormatting sqref="C50:W50">
    <cfRule type="cellIs" dxfId="274" priority="104" stopIfTrue="1" operator="equal">
      <formula>$Y50</formula>
    </cfRule>
  </conditionalFormatting>
  <conditionalFormatting sqref="C50:W50">
    <cfRule type="cellIs" dxfId="273" priority="103" stopIfTrue="1" operator="equal">
      <formula>$Y50</formula>
    </cfRule>
  </conditionalFormatting>
  <conditionalFormatting sqref="X50:X53">
    <cfRule type="expression" dxfId="272" priority="102" stopIfTrue="1">
      <formula>AI50</formula>
    </cfRule>
  </conditionalFormatting>
  <conditionalFormatting sqref="C50:W50">
    <cfRule type="cellIs" dxfId="271" priority="101" stopIfTrue="1" operator="equal">
      <formula>$Y50</formula>
    </cfRule>
  </conditionalFormatting>
  <conditionalFormatting sqref="X50:X53">
    <cfRule type="expression" dxfId="270" priority="100" stopIfTrue="1">
      <formula>AI50</formula>
    </cfRule>
  </conditionalFormatting>
  <conditionalFormatting sqref="C50:W50">
    <cfRule type="cellIs" dxfId="269" priority="99" stopIfTrue="1" operator="equal">
      <formula>$Y50</formula>
    </cfRule>
  </conditionalFormatting>
  <conditionalFormatting sqref="X56:X59">
    <cfRule type="expression" dxfId="268" priority="98" stopIfTrue="1">
      <formula>AI56</formula>
    </cfRule>
  </conditionalFormatting>
  <conditionalFormatting sqref="C56:W56">
    <cfRule type="cellIs" dxfId="267" priority="97" stopIfTrue="1" operator="equal">
      <formula>$Y56</formula>
    </cfRule>
  </conditionalFormatting>
  <conditionalFormatting sqref="C56:W56">
    <cfRule type="cellIs" dxfId="266" priority="96" stopIfTrue="1" operator="equal">
      <formula>$Y56</formula>
    </cfRule>
  </conditionalFormatting>
  <conditionalFormatting sqref="X56:X59">
    <cfRule type="expression" dxfId="265" priority="95" stopIfTrue="1">
      <formula>AI56</formula>
    </cfRule>
  </conditionalFormatting>
  <conditionalFormatting sqref="C56:W56">
    <cfRule type="cellIs" dxfId="264" priority="94" stopIfTrue="1" operator="equal">
      <formula>$Y56</formula>
    </cfRule>
  </conditionalFormatting>
  <conditionalFormatting sqref="X56:X59">
    <cfRule type="expression" dxfId="263" priority="93" stopIfTrue="1">
      <formula>AI56</formula>
    </cfRule>
  </conditionalFormatting>
  <conditionalFormatting sqref="C56:W56">
    <cfRule type="cellIs" dxfId="262" priority="92" stopIfTrue="1" operator="equal">
      <formula>$Y56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3" man="1"/>
    <brk id="53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5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3" width="5.5703125" style="45" customWidth="1"/>
    <col min="4" max="24" width="5.140625" style="45" customWidth="1"/>
    <col min="25" max="25" width="11.7109375" style="45" customWidth="1"/>
    <col min="26" max="26" width="6.7109375" style="45" customWidth="1"/>
    <col min="27" max="16384" width="9.140625" style="45"/>
  </cols>
  <sheetData>
    <row r="1" spans="1:29" ht="21.95" customHeight="1" x14ac:dyDescent="0.2">
      <c r="A1" s="18" t="s">
        <v>15</v>
      </c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2"/>
      <c r="N1" s="63" t="s">
        <v>66</v>
      </c>
      <c r="O1" s="19"/>
      <c r="P1" s="19"/>
      <c r="Q1" s="19"/>
      <c r="R1" s="19"/>
      <c r="S1" s="19"/>
      <c r="T1" s="19"/>
      <c r="U1" s="19"/>
      <c r="V1" s="19"/>
      <c r="W1" s="19"/>
      <c r="X1" s="43"/>
      <c r="Y1" s="44"/>
    </row>
    <row r="2" spans="1:29" ht="5.0999999999999996" customHeight="1" thickBot="1" x14ac:dyDescent="0.25">
      <c r="A2" s="20"/>
      <c r="B2" s="46"/>
      <c r="C2" s="46"/>
      <c r="D2" s="46"/>
      <c r="E2" s="46"/>
      <c r="F2" s="47"/>
      <c r="G2" s="47"/>
      <c r="H2" s="47"/>
      <c r="I2" s="47"/>
      <c r="J2" s="47"/>
      <c r="K2" s="47"/>
      <c r="L2" s="47"/>
      <c r="M2" s="48"/>
      <c r="N2" s="47"/>
      <c r="O2" s="1"/>
      <c r="P2" s="1"/>
      <c r="Q2" s="1"/>
      <c r="R2" s="1"/>
      <c r="S2" s="1"/>
      <c r="T2" s="1"/>
      <c r="U2" s="46"/>
      <c r="V2" s="46"/>
      <c r="W2" s="46"/>
      <c r="X2" s="46"/>
      <c r="Y2" s="49"/>
    </row>
    <row r="3" spans="1:29" ht="21.95" customHeight="1" thickBot="1" x14ac:dyDescent="0.25">
      <c r="A3" s="20" t="s">
        <v>0</v>
      </c>
      <c r="B3" s="23">
        <v>5</v>
      </c>
      <c r="C3" s="2" t="s">
        <v>1</v>
      </c>
      <c r="D3" s="2"/>
      <c r="E3" s="2"/>
      <c r="F3" s="2"/>
      <c r="G3" s="2"/>
      <c r="H3" s="2"/>
      <c r="I3" s="2"/>
      <c r="J3" s="2"/>
      <c r="K3" s="2"/>
      <c r="L3" s="2"/>
      <c r="M3" s="48"/>
      <c r="N3" s="81" t="s">
        <v>37</v>
      </c>
      <c r="O3" s="1"/>
      <c r="P3" s="1"/>
      <c r="Q3" s="1"/>
      <c r="R3" s="1"/>
      <c r="S3" s="1"/>
      <c r="T3" s="1"/>
      <c r="U3" s="46"/>
      <c r="V3" s="46"/>
      <c r="W3" s="46"/>
      <c r="X3" s="46"/>
      <c r="Y3" s="49"/>
    </row>
    <row r="4" spans="1:29" ht="5.0999999999999996" customHeight="1" thickBot="1" x14ac:dyDescent="0.3">
      <c r="A4" s="24"/>
      <c r="B4" s="25"/>
      <c r="C4" s="26"/>
      <c r="D4" s="26"/>
      <c r="E4" s="26"/>
      <c r="F4" s="50"/>
      <c r="G4" s="50"/>
      <c r="H4" s="50"/>
      <c r="I4" s="50"/>
      <c r="J4" s="50"/>
      <c r="K4" s="50"/>
      <c r="L4" s="50"/>
      <c r="M4" s="27"/>
      <c r="N4" s="25"/>
      <c r="O4" s="25"/>
      <c r="P4" s="25"/>
      <c r="Q4" s="25"/>
      <c r="R4" s="25"/>
      <c r="S4" s="25"/>
      <c r="T4" s="25"/>
      <c r="U4" s="51"/>
      <c r="V4" s="51"/>
      <c r="W4" s="51"/>
      <c r="X4" s="51"/>
      <c r="Y4" s="52"/>
    </row>
    <row r="5" spans="1:29" s="64" customFormat="1" ht="114.95" customHeight="1" thickBot="1" x14ac:dyDescent="0.25">
      <c r="A5" s="29" t="s">
        <v>2</v>
      </c>
      <c r="B5" s="29" t="s">
        <v>3</v>
      </c>
      <c r="C5" s="82" t="s">
        <v>36</v>
      </c>
      <c r="D5" s="82" t="s">
        <v>38</v>
      </c>
      <c r="E5" s="82" t="s">
        <v>39</v>
      </c>
      <c r="F5" s="82" t="s">
        <v>40</v>
      </c>
      <c r="G5" s="84" t="s">
        <v>41</v>
      </c>
      <c r="H5" s="82" t="s">
        <v>42</v>
      </c>
      <c r="I5" s="82" t="s">
        <v>43</v>
      </c>
      <c r="J5" s="84" t="s">
        <v>44</v>
      </c>
      <c r="K5" s="83" t="s">
        <v>45</v>
      </c>
      <c r="L5" s="82" t="s">
        <v>46</v>
      </c>
      <c r="M5" s="85" t="s">
        <v>47</v>
      </c>
      <c r="N5" s="85" t="s">
        <v>48</v>
      </c>
      <c r="O5" s="82" t="s">
        <v>49</v>
      </c>
      <c r="P5" s="82" t="s">
        <v>50</v>
      </c>
      <c r="Q5" s="82" t="s">
        <v>51</v>
      </c>
      <c r="R5" s="85" t="s">
        <v>52</v>
      </c>
      <c r="S5" s="85" t="s">
        <v>53</v>
      </c>
      <c r="T5" s="85" t="s">
        <v>54</v>
      </c>
      <c r="U5" s="82" t="s">
        <v>55</v>
      </c>
      <c r="V5" s="82" t="s">
        <v>56</v>
      </c>
      <c r="W5" s="82" t="s">
        <v>57</v>
      </c>
      <c r="X5" s="82" t="s">
        <v>17</v>
      </c>
      <c r="Y5" s="29" t="s">
        <v>14</v>
      </c>
      <c r="Z5" s="15" t="s">
        <v>4</v>
      </c>
    </row>
    <row r="6" spans="1:29" s="54" customFormat="1" ht="15.6" customHeight="1" x14ac:dyDescent="0.2">
      <c r="A6" s="65"/>
      <c r="B6" s="30" t="s">
        <v>5</v>
      </c>
      <c r="C6" s="31"/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2</v>
      </c>
      <c r="R6" s="28">
        <v>0</v>
      </c>
      <c r="S6" s="28">
        <v>0</v>
      </c>
      <c r="T6" s="28">
        <v>1</v>
      </c>
      <c r="U6" s="28">
        <v>0</v>
      </c>
      <c r="V6" s="28">
        <v>0</v>
      </c>
      <c r="W6" s="28">
        <v>1</v>
      </c>
      <c r="X6" s="34">
        <v>2</v>
      </c>
      <c r="Y6" s="35" t="s">
        <v>6</v>
      </c>
      <c r="Z6" s="53"/>
      <c r="AA6" s="57"/>
      <c r="AB6" s="57"/>
      <c r="AC6" s="57"/>
    </row>
    <row r="7" spans="1:29" s="54" customFormat="1" ht="15.6" customHeight="1" x14ac:dyDescent="0.2">
      <c r="A7" s="96">
        <v>5.12</v>
      </c>
      <c r="B7" s="32" t="s">
        <v>7</v>
      </c>
      <c r="C7" s="22">
        <v>0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4</v>
      </c>
      <c r="K7" s="4">
        <v>0</v>
      </c>
      <c r="L7" s="4">
        <v>0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21"/>
      <c r="Y7" s="36">
        <f>SUM(C7:W7)</f>
        <v>6</v>
      </c>
      <c r="Z7" s="16"/>
      <c r="AA7" s="57"/>
      <c r="AB7" s="57"/>
      <c r="AC7" s="57"/>
    </row>
    <row r="8" spans="1:29" s="54" customFormat="1" ht="15.6" customHeight="1" x14ac:dyDescent="0.2">
      <c r="A8" s="102" t="s">
        <v>59</v>
      </c>
      <c r="B8" s="32" t="s">
        <v>8</v>
      </c>
      <c r="C8" s="22">
        <f>C7</f>
        <v>0</v>
      </c>
      <c r="D8" s="5">
        <f t="shared" ref="D8:W8" si="0">C8-D6+D7</f>
        <v>0</v>
      </c>
      <c r="E8" s="5">
        <f>D8-E6+E7</f>
        <v>0</v>
      </c>
      <c r="F8" s="5">
        <f>E8-F6+F7</f>
        <v>0</v>
      </c>
      <c r="G8" s="5">
        <f t="shared" ref="G8:U8" si="1">F8-G6+G7</f>
        <v>1</v>
      </c>
      <c r="H8" s="5">
        <f t="shared" si="1"/>
        <v>1</v>
      </c>
      <c r="I8" s="5">
        <f t="shared" si="1"/>
        <v>1</v>
      </c>
      <c r="J8" s="5">
        <f t="shared" si="1"/>
        <v>5</v>
      </c>
      <c r="K8" s="5">
        <f t="shared" si="1"/>
        <v>5</v>
      </c>
      <c r="L8" s="5">
        <f t="shared" si="1"/>
        <v>5</v>
      </c>
      <c r="M8" s="5">
        <f t="shared" si="1"/>
        <v>6</v>
      </c>
      <c r="N8" s="5">
        <f t="shared" si="1"/>
        <v>6</v>
      </c>
      <c r="O8" s="5">
        <f t="shared" si="1"/>
        <v>6</v>
      </c>
      <c r="P8" s="5">
        <f t="shared" si="1"/>
        <v>6</v>
      </c>
      <c r="Q8" s="5">
        <f t="shared" si="1"/>
        <v>4</v>
      </c>
      <c r="R8" s="5">
        <f t="shared" si="1"/>
        <v>4</v>
      </c>
      <c r="S8" s="5">
        <f t="shared" si="1"/>
        <v>4</v>
      </c>
      <c r="T8" s="5">
        <f t="shared" si="1"/>
        <v>3</v>
      </c>
      <c r="U8" s="5">
        <f t="shared" si="1"/>
        <v>3</v>
      </c>
      <c r="V8" s="5">
        <f t="shared" si="0"/>
        <v>3</v>
      </c>
      <c r="W8" s="5">
        <f t="shared" si="0"/>
        <v>2</v>
      </c>
      <c r="X8" s="37">
        <f>W8-X6</f>
        <v>0</v>
      </c>
      <c r="Y8" s="38"/>
      <c r="Z8" s="3">
        <f>MAX(C8:X8)</f>
        <v>6</v>
      </c>
      <c r="AA8" s="57"/>
      <c r="AB8" s="57"/>
      <c r="AC8" s="57"/>
    </row>
    <row r="9" spans="1:29" s="54" customFormat="1" ht="15.6" customHeight="1" x14ac:dyDescent="0.2">
      <c r="A9" s="103"/>
      <c r="B9" s="32" t="s">
        <v>9</v>
      </c>
      <c r="C9" s="105"/>
      <c r="D9" s="106"/>
      <c r="E9" s="106"/>
      <c r="F9" s="107">
        <v>5.16</v>
      </c>
      <c r="G9" s="106"/>
      <c r="H9" s="106"/>
      <c r="I9" s="106"/>
      <c r="J9" s="107">
        <v>5.21</v>
      </c>
      <c r="K9" s="106"/>
      <c r="L9" s="106"/>
      <c r="M9" s="107">
        <v>5.27</v>
      </c>
      <c r="N9" s="106"/>
      <c r="O9" s="106"/>
      <c r="P9" s="106"/>
      <c r="Q9" s="107">
        <v>5.34</v>
      </c>
      <c r="R9" s="106"/>
      <c r="S9" s="106"/>
      <c r="T9" s="107">
        <v>5.38</v>
      </c>
      <c r="U9" s="106"/>
      <c r="V9" s="106"/>
      <c r="W9" s="108"/>
      <c r="X9" s="109">
        <v>5.45</v>
      </c>
      <c r="Y9" s="39">
        <v>33</v>
      </c>
      <c r="Z9" s="16"/>
      <c r="AA9" s="57"/>
      <c r="AB9" s="57"/>
      <c r="AC9" s="57"/>
    </row>
    <row r="10" spans="1:29" s="54" customFormat="1" ht="15.6" customHeight="1" x14ac:dyDescent="0.2">
      <c r="A10" s="104"/>
      <c r="B10" s="33" t="s">
        <v>10</v>
      </c>
      <c r="C10" s="110">
        <v>5.12</v>
      </c>
      <c r="D10" s="111"/>
      <c r="E10" s="111"/>
      <c r="F10" s="112">
        <f>F9</f>
        <v>5.16</v>
      </c>
      <c r="G10" s="111"/>
      <c r="H10" s="111"/>
      <c r="I10" s="111"/>
      <c r="J10" s="112">
        <f>J9</f>
        <v>5.21</v>
      </c>
      <c r="K10" s="111"/>
      <c r="L10" s="111"/>
      <c r="M10" s="112">
        <f>M9</f>
        <v>5.27</v>
      </c>
      <c r="N10" s="111"/>
      <c r="O10" s="111"/>
      <c r="P10" s="111"/>
      <c r="Q10" s="112">
        <f>Q9</f>
        <v>5.34</v>
      </c>
      <c r="R10" s="111"/>
      <c r="S10" s="111"/>
      <c r="T10" s="112">
        <f>T9</f>
        <v>5.38</v>
      </c>
      <c r="U10" s="111"/>
      <c r="V10" s="111"/>
      <c r="W10" s="111"/>
      <c r="X10" s="113"/>
      <c r="Y10" s="38"/>
      <c r="Z10" s="17"/>
      <c r="AA10" s="57"/>
      <c r="AB10" s="57"/>
      <c r="AC10" s="57"/>
    </row>
    <row r="11" spans="1:29" s="54" customFormat="1" ht="15.6" customHeight="1" thickBot="1" x14ac:dyDescent="0.25">
      <c r="A11" s="97">
        <v>516</v>
      </c>
      <c r="B11" s="59" t="s">
        <v>11</v>
      </c>
      <c r="C11" s="66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1"/>
      <c r="Y11" s="62"/>
      <c r="Z11" s="3"/>
      <c r="AA11" s="57"/>
      <c r="AB11" s="57"/>
      <c r="AC11" s="57"/>
    </row>
    <row r="12" spans="1:29" ht="15.6" customHeight="1" x14ac:dyDescent="0.2">
      <c r="A12" s="95"/>
      <c r="B12" s="30" t="s">
        <v>5</v>
      </c>
      <c r="C12" s="31"/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1</v>
      </c>
      <c r="P12" s="28">
        <v>1</v>
      </c>
      <c r="Q12" s="28">
        <v>0</v>
      </c>
      <c r="R12" s="28">
        <v>0</v>
      </c>
      <c r="S12" s="28">
        <v>0</v>
      </c>
      <c r="T12" s="28">
        <v>3</v>
      </c>
      <c r="U12" s="28">
        <v>3</v>
      </c>
      <c r="V12" s="28">
        <v>1</v>
      </c>
      <c r="W12" s="28">
        <v>1</v>
      </c>
      <c r="X12" s="34">
        <v>6</v>
      </c>
      <c r="Y12" s="35" t="s">
        <v>6</v>
      </c>
      <c r="Z12" s="53"/>
      <c r="AA12" s="57"/>
      <c r="AB12" s="57"/>
      <c r="AC12" s="57"/>
    </row>
    <row r="13" spans="1:29" ht="15.6" customHeight="1" x14ac:dyDescent="0.2">
      <c r="A13" s="96">
        <v>6.1</v>
      </c>
      <c r="B13" s="32" t="s">
        <v>7</v>
      </c>
      <c r="C13" s="22">
        <v>2</v>
      </c>
      <c r="D13" s="4">
        <v>1</v>
      </c>
      <c r="E13" s="4">
        <v>1</v>
      </c>
      <c r="F13" s="4">
        <v>0</v>
      </c>
      <c r="G13" s="4">
        <v>0</v>
      </c>
      <c r="H13" s="4">
        <v>1</v>
      </c>
      <c r="I13" s="4">
        <v>0</v>
      </c>
      <c r="J13" s="4">
        <v>3</v>
      </c>
      <c r="K13" s="4">
        <v>1</v>
      </c>
      <c r="L13" s="4">
        <v>1</v>
      </c>
      <c r="M13" s="4">
        <v>0</v>
      </c>
      <c r="N13" s="4">
        <v>1</v>
      </c>
      <c r="O13" s="4">
        <v>0</v>
      </c>
      <c r="P13" s="4">
        <v>1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1</v>
      </c>
      <c r="W13" s="4">
        <v>2</v>
      </c>
      <c r="X13" s="21"/>
      <c r="Y13" s="36">
        <f>SUM(C13:W13)</f>
        <v>16</v>
      </c>
      <c r="Z13" s="16"/>
      <c r="AA13" s="57"/>
      <c r="AB13" s="57"/>
      <c r="AC13" s="57"/>
    </row>
    <row r="14" spans="1:29" ht="15.6" customHeight="1" x14ac:dyDescent="0.2">
      <c r="A14" s="102" t="s">
        <v>59</v>
      </c>
      <c r="B14" s="32" t="s">
        <v>8</v>
      </c>
      <c r="C14" s="22">
        <f>C13</f>
        <v>2</v>
      </c>
      <c r="D14" s="5">
        <f t="shared" ref="D14" si="2">C14-D12+D13</f>
        <v>3</v>
      </c>
      <c r="E14" s="5">
        <f>D14-E12+E13</f>
        <v>4</v>
      </c>
      <c r="F14" s="5">
        <f>E14-F12+F13</f>
        <v>4</v>
      </c>
      <c r="G14" s="5">
        <f t="shared" ref="G14" si="3">F14-G12+G13</f>
        <v>4</v>
      </c>
      <c r="H14" s="5">
        <f t="shared" ref="H14" si="4">G14-H12+H13</f>
        <v>5</v>
      </c>
      <c r="I14" s="5">
        <f t="shared" ref="I14" si="5">H14-I12+I13</f>
        <v>5</v>
      </c>
      <c r="J14" s="5">
        <f t="shared" ref="J14" si="6">I14-J12+J13</f>
        <v>8</v>
      </c>
      <c r="K14" s="5">
        <f t="shared" ref="K14" si="7">J14-K12+K13</f>
        <v>9</v>
      </c>
      <c r="L14" s="5">
        <f t="shared" ref="L14" si="8">K14-L12+L13</f>
        <v>10</v>
      </c>
      <c r="M14" s="5">
        <f t="shared" ref="M14" si="9">L14-M12+M13</f>
        <v>10</v>
      </c>
      <c r="N14" s="5">
        <f t="shared" ref="N14" si="10">M14-N12+N13</f>
        <v>11</v>
      </c>
      <c r="O14" s="5">
        <f t="shared" ref="O14" si="11">N14-O12+O13</f>
        <v>10</v>
      </c>
      <c r="P14" s="5">
        <f t="shared" ref="P14" si="12">O14-P12+P13</f>
        <v>10</v>
      </c>
      <c r="Q14" s="5">
        <f t="shared" ref="Q14" si="13">P14-Q12+Q13</f>
        <v>11</v>
      </c>
      <c r="R14" s="5">
        <f t="shared" ref="R14" si="14">Q14-R12+R13</f>
        <v>11</v>
      </c>
      <c r="S14" s="5">
        <f t="shared" ref="S14" si="15">R14-S12+S13</f>
        <v>11</v>
      </c>
      <c r="T14" s="5">
        <f t="shared" ref="T14" si="16">S14-T12+T13</f>
        <v>8</v>
      </c>
      <c r="U14" s="5">
        <f t="shared" ref="U14" si="17">T14-U12+U13</f>
        <v>5</v>
      </c>
      <c r="V14" s="5">
        <f t="shared" ref="V14" si="18">U14-V12+V13</f>
        <v>5</v>
      </c>
      <c r="W14" s="5">
        <f t="shared" ref="W14" si="19">V14-W12+W13</f>
        <v>6</v>
      </c>
      <c r="X14" s="37">
        <f>W14-X12</f>
        <v>0</v>
      </c>
      <c r="Y14" s="38"/>
      <c r="Z14" s="3">
        <f>MAX(C14:X14)</f>
        <v>11</v>
      </c>
      <c r="AA14" s="57"/>
      <c r="AB14" s="57"/>
      <c r="AC14" s="57"/>
    </row>
    <row r="15" spans="1:29" ht="15.6" customHeight="1" x14ac:dyDescent="0.2">
      <c r="A15" s="103"/>
      <c r="B15" s="32" t="s">
        <v>9</v>
      </c>
      <c r="C15" s="105"/>
      <c r="D15" s="106"/>
      <c r="E15" s="106"/>
      <c r="F15" s="107">
        <v>6.15</v>
      </c>
      <c r="G15" s="106"/>
      <c r="H15" s="106"/>
      <c r="I15" s="106"/>
      <c r="J15" s="107">
        <v>6.19</v>
      </c>
      <c r="K15" s="106"/>
      <c r="L15" s="106"/>
      <c r="M15" s="107">
        <v>6.24</v>
      </c>
      <c r="N15" s="106"/>
      <c r="O15" s="106"/>
      <c r="P15" s="106"/>
      <c r="Q15" s="107">
        <v>6.33</v>
      </c>
      <c r="R15" s="106"/>
      <c r="S15" s="106"/>
      <c r="T15" s="107">
        <v>6.38</v>
      </c>
      <c r="U15" s="106"/>
      <c r="V15" s="106"/>
      <c r="W15" s="108"/>
      <c r="X15" s="109">
        <v>6.45</v>
      </c>
      <c r="Y15" s="39">
        <v>35</v>
      </c>
      <c r="Z15" s="16"/>
      <c r="AA15" s="57"/>
      <c r="AB15" s="57"/>
      <c r="AC15" s="57"/>
    </row>
    <row r="16" spans="1:29" ht="15.6" customHeight="1" x14ac:dyDescent="0.2">
      <c r="A16" s="104"/>
      <c r="B16" s="33" t="s">
        <v>10</v>
      </c>
      <c r="C16" s="110">
        <v>6.1</v>
      </c>
      <c r="D16" s="111"/>
      <c r="E16" s="111"/>
      <c r="F16" s="112">
        <v>6.16</v>
      </c>
      <c r="G16" s="111"/>
      <c r="H16" s="111"/>
      <c r="I16" s="111"/>
      <c r="J16" s="112">
        <v>6.2</v>
      </c>
      <c r="K16" s="111"/>
      <c r="L16" s="111"/>
      <c r="M16" s="112">
        <v>6.26</v>
      </c>
      <c r="N16" s="111"/>
      <c r="O16" s="111"/>
      <c r="P16" s="111"/>
      <c r="Q16" s="112">
        <f>Q15</f>
        <v>6.33</v>
      </c>
      <c r="R16" s="111"/>
      <c r="S16" s="111"/>
      <c r="T16" s="112">
        <v>6.39</v>
      </c>
      <c r="U16" s="111"/>
      <c r="V16" s="111"/>
      <c r="W16" s="111"/>
      <c r="X16" s="113"/>
      <c r="Y16" s="38"/>
      <c r="Z16" s="17"/>
      <c r="AA16" s="57"/>
      <c r="AB16" s="57"/>
      <c r="AC16" s="57"/>
    </row>
    <row r="17" spans="1:29" ht="15.6" customHeight="1" thickBot="1" x14ac:dyDescent="0.25">
      <c r="A17" s="97">
        <v>218</v>
      </c>
      <c r="B17" s="59" t="s">
        <v>11</v>
      </c>
      <c r="C17" s="66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1"/>
      <c r="Y17" s="62"/>
      <c r="Z17" s="3"/>
      <c r="AA17" s="57"/>
      <c r="AB17" s="57"/>
      <c r="AC17" s="57"/>
    </row>
    <row r="18" spans="1:29" ht="15.6" customHeight="1" x14ac:dyDescent="0.2">
      <c r="A18" s="95"/>
      <c r="B18" s="30" t="s">
        <v>5</v>
      </c>
      <c r="C18" s="31"/>
      <c r="D18" s="28">
        <v>0</v>
      </c>
      <c r="E18" s="28">
        <v>0</v>
      </c>
      <c r="F18" s="28">
        <v>0</v>
      </c>
      <c r="G18" s="28">
        <v>2</v>
      </c>
      <c r="H18" s="28">
        <v>0</v>
      </c>
      <c r="I18" s="28">
        <v>0</v>
      </c>
      <c r="J18" s="28">
        <v>0</v>
      </c>
      <c r="K18" s="28">
        <v>0</v>
      </c>
      <c r="L18" s="28">
        <v>1</v>
      </c>
      <c r="M18" s="28">
        <v>4</v>
      </c>
      <c r="N18" s="28">
        <v>7</v>
      </c>
      <c r="O18" s="28">
        <v>3</v>
      </c>
      <c r="P18" s="28">
        <v>0</v>
      </c>
      <c r="Q18" s="28">
        <v>2</v>
      </c>
      <c r="R18" s="28">
        <v>3</v>
      </c>
      <c r="S18" s="28">
        <v>0</v>
      </c>
      <c r="T18" s="28">
        <v>2</v>
      </c>
      <c r="U18" s="28">
        <v>1</v>
      </c>
      <c r="V18" s="28">
        <v>0</v>
      </c>
      <c r="W18" s="28">
        <v>26</v>
      </c>
      <c r="X18" s="34">
        <v>3</v>
      </c>
      <c r="Y18" s="35" t="s">
        <v>6</v>
      </c>
      <c r="Z18" s="53"/>
      <c r="AA18" s="57"/>
      <c r="AB18" s="57"/>
      <c r="AC18" s="57"/>
    </row>
    <row r="19" spans="1:29" ht="15.6" customHeight="1" x14ac:dyDescent="0.2">
      <c r="A19" s="96">
        <v>7.02</v>
      </c>
      <c r="B19" s="32" t="s">
        <v>7</v>
      </c>
      <c r="C19" s="22">
        <v>1</v>
      </c>
      <c r="D19" s="4">
        <v>1</v>
      </c>
      <c r="E19" s="4">
        <v>2</v>
      </c>
      <c r="F19" s="4">
        <v>3</v>
      </c>
      <c r="G19" s="4">
        <v>2</v>
      </c>
      <c r="H19" s="4">
        <v>3</v>
      </c>
      <c r="I19" s="4">
        <v>2</v>
      </c>
      <c r="J19" s="4">
        <v>16</v>
      </c>
      <c r="K19" s="4">
        <v>1</v>
      </c>
      <c r="L19" s="4">
        <v>0</v>
      </c>
      <c r="M19" s="4">
        <v>0</v>
      </c>
      <c r="N19" s="4">
        <v>6</v>
      </c>
      <c r="O19" s="4">
        <v>0</v>
      </c>
      <c r="P19" s="4">
        <v>2</v>
      </c>
      <c r="Q19" s="4">
        <v>1</v>
      </c>
      <c r="R19" s="4">
        <v>1</v>
      </c>
      <c r="S19" s="4">
        <v>0</v>
      </c>
      <c r="T19" s="4">
        <v>11</v>
      </c>
      <c r="U19" s="4">
        <v>2</v>
      </c>
      <c r="V19" s="4">
        <v>0</v>
      </c>
      <c r="W19" s="4">
        <v>0</v>
      </c>
      <c r="X19" s="21"/>
      <c r="Y19" s="36">
        <f>SUM(C19:W19)</f>
        <v>54</v>
      </c>
      <c r="Z19" s="16"/>
      <c r="AA19" s="57"/>
      <c r="AB19" s="57"/>
      <c r="AC19" s="57"/>
    </row>
    <row r="20" spans="1:29" ht="15.6" customHeight="1" x14ac:dyDescent="0.2">
      <c r="A20" s="102" t="s">
        <v>59</v>
      </c>
      <c r="B20" s="32" t="s">
        <v>8</v>
      </c>
      <c r="C20" s="22">
        <f>C19</f>
        <v>1</v>
      </c>
      <c r="D20" s="5">
        <f t="shared" ref="D20" si="20">C20-D18+D19</f>
        <v>2</v>
      </c>
      <c r="E20" s="5">
        <f>D20-E18+E19</f>
        <v>4</v>
      </c>
      <c r="F20" s="5">
        <f>E20-F18+F19</f>
        <v>7</v>
      </c>
      <c r="G20" s="5">
        <f t="shared" ref="G20" si="21">F20-G18+G19</f>
        <v>7</v>
      </c>
      <c r="H20" s="5">
        <f t="shared" ref="H20" si="22">G20-H18+H19</f>
        <v>10</v>
      </c>
      <c r="I20" s="5">
        <f t="shared" ref="I20" si="23">H20-I18+I19</f>
        <v>12</v>
      </c>
      <c r="J20" s="5">
        <f t="shared" ref="J20" si="24">I20-J18+J19</f>
        <v>28</v>
      </c>
      <c r="K20" s="5">
        <f t="shared" ref="K20" si="25">J20-K18+K19</f>
        <v>29</v>
      </c>
      <c r="L20" s="5">
        <f t="shared" ref="L20" si="26">K20-L18+L19</f>
        <v>28</v>
      </c>
      <c r="M20" s="5">
        <f t="shared" ref="M20" si="27">L20-M18+M19</f>
        <v>24</v>
      </c>
      <c r="N20" s="5">
        <f t="shared" ref="N20" si="28">M20-N18+N19</f>
        <v>23</v>
      </c>
      <c r="O20" s="5">
        <f t="shared" ref="O20" si="29">N20-O18+O19</f>
        <v>20</v>
      </c>
      <c r="P20" s="5">
        <f t="shared" ref="P20" si="30">O20-P18+P19</f>
        <v>22</v>
      </c>
      <c r="Q20" s="5">
        <f t="shared" ref="Q20" si="31">P20-Q18+Q19</f>
        <v>21</v>
      </c>
      <c r="R20" s="5">
        <f t="shared" ref="R20" si="32">Q20-R18+R19</f>
        <v>19</v>
      </c>
      <c r="S20" s="5">
        <f t="shared" ref="S20" si="33">R20-S18+S19</f>
        <v>19</v>
      </c>
      <c r="T20" s="5">
        <f t="shared" ref="T20" si="34">S20-T18+T19</f>
        <v>28</v>
      </c>
      <c r="U20" s="5">
        <f t="shared" ref="U20" si="35">T20-U18+U19</f>
        <v>29</v>
      </c>
      <c r="V20" s="5">
        <f t="shared" ref="V20" si="36">U20-V18+V19</f>
        <v>29</v>
      </c>
      <c r="W20" s="5">
        <f t="shared" ref="W20" si="37">V20-W18+W19</f>
        <v>3</v>
      </c>
      <c r="X20" s="37">
        <f>W20-X18</f>
        <v>0</v>
      </c>
      <c r="Y20" s="38"/>
      <c r="Z20" s="3">
        <f>MAX(C20:X20)</f>
        <v>29</v>
      </c>
      <c r="AA20" s="57"/>
      <c r="AB20" s="57"/>
      <c r="AC20" s="57"/>
    </row>
    <row r="21" spans="1:29" ht="15.6" customHeight="1" x14ac:dyDescent="0.2">
      <c r="A21" s="103"/>
      <c r="B21" s="32" t="s">
        <v>9</v>
      </c>
      <c r="C21" s="105"/>
      <c r="D21" s="106"/>
      <c r="E21" s="106"/>
      <c r="F21" s="107">
        <v>7.06</v>
      </c>
      <c r="G21" s="106"/>
      <c r="H21" s="106"/>
      <c r="I21" s="106"/>
      <c r="J21" s="107">
        <v>7.12</v>
      </c>
      <c r="K21" s="106"/>
      <c r="L21" s="106"/>
      <c r="M21" s="107">
        <v>7.18</v>
      </c>
      <c r="N21" s="106"/>
      <c r="O21" s="106"/>
      <c r="P21" s="106"/>
      <c r="Q21" s="107">
        <v>7.25</v>
      </c>
      <c r="R21" s="106"/>
      <c r="S21" s="106"/>
      <c r="T21" s="107">
        <v>7.32</v>
      </c>
      <c r="U21" s="106"/>
      <c r="V21" s="106"/>
      <c r="W21" s="108"/>
      <c r="X21" s="109">
        <v>7.39</v>
      </c>
      <c r="Y21" s="39">
        <v>37</v>
      </c>
      <c r="Z21" s="16"/>
      <c r="AA21" s="57"/>
      <c r="AB21" s="57"/>
      <c r="AC21" s="57"/>
    </row>
    <row r="22" spans="1:29" ht="15.6" customHeight="1" x14ac:dyDescent="0.2">
      <c r="A22" s="104"/>
      <c r="B22" s="33" t="s">
        <v>10</v>
      </c>
      <c r="C22" s="110">
        <v>7.02</v>
      </c>
      <c r="D22" s="111"/>
      <c r="E22" s="111"/>
      <c r="F22" s="112">
        <f>F21</f>
        <v>7.06</v>
      </c>
      <c r="G22" s="111"/>
      <c r="H22" s="111"/>
      <c r="I22" s="111"/>
      <c r="J22" s="112">
        <f>J21</f>
        <v>7.12</v>
      </c>
      <c r="K22" s="111"/>
      <c r="L22" s="111"/>
      <c r="M22" s="112">
        <f>M21</f>
        <v>7.18</v>
      </c>
      <c r="N22" s="111"/>
      <c r="O22" s="111"/>
      <c r="P22" s="111"/>
      <c r="Q22" s="112">
        <f>Q21</f>
        <v>7.25</v>
      </c>
      <c r="R22" s="111"/>
      <c r="S22" s="111"/>
      <c r="T22" s="112">
        <f>T21</f>
        <v>7.32</v>
      </c>
      <c r="U22" s="111"/>
      <c r="V22" s="111"/>
      <c r="W22" s="111"/>
      <c r="X22" s="113"/>
      <c r="Y22" s="38"/>
      <c r="Z22" s="17"/>
      <c r="AA22" s="57"/>
      <c r="AB22" s="57"/>
      <c r="AC22" s="57"/>
    </row>
    <row r="23" spans="1:29" ht="15.6" customHeight="1" thickBot="1" x14ac:dyDescent="0.25">
      <c r="A23" s="97">
        <v>516</v>
      </c>
      <c r="B23" s="59" t="s">
        <v>11</v>
      </c>
      <c r="C23" s="66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1"/>
      <c r="Y23" s="62"/>
      <c r="Z23" s="3"/>
      <c r="AA23" s="57"/>
      <c r="AB23" s="57"/>
      <c r="AC23" s="57"/>
    </row>
    <row r="24" spans="1:29" ht="15.6" customHeight="1" x14ac:dyDescent="0.2">
      <c r="A24" s="95"/>
      <c r="B24" s="30" t="s">
        <v>5</v>
      </c>
      <c r="C24" s="31"/>
      <c r="D24" s="28">
        <v>0</v>
      </c>
      <c r="E24" s="28">
        <v>0</v>
      </c>
      <c r="F24" s="28">
        <v>0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1</v>
      </c>
      <c r="P24" s="28">
        <v>3</v>
      </c>
      <c r="Q24" s="28">
        <v>0</v>
      </c>
      <c r="R24" s="28">
        <v>0</v>
      </c>
      <c r="S24" s="28">
        <v>1</v>
      </c>
      <c r="T24" s="28">
        <v>2</v>
      </c>
      <c r="U24" s="28">
        <v>1</v>
      </c>
      <c r="V24" s="28">
        <v>1</v>
      </c>
      <c r="W24" s="28">
        <v>1</v>
      </c>
      <c r="X24" s="34">
        <v>10</v>
      </c>
      <c r="Y24" s="35" t="s">
        <v>6</v>
      </c>
      <c r="Z24" s="53"/>
      <c r="AA24" s="57"/>
      <c r="AB24" s="57"/>
      <c r="AC24" s="57"/>
    </row>
    <row r="25" spans="1:29" ht="15.6" customHeight="1" x14ac:dyDescent="0.2">
      <c r="A25" s="96">
        <v>8.02</v>
      </c>
      <c r="B25" s="32" t="s">
        <v>7</v>
      </c>
      <c r="C25" s="22">
        <v>3</v>
      </c>
      <c r="D25" s="4">
        <v>1</v>
      </c>
      <c r="E25" s="4">
        <v>0</v>
      </c>
      <c r="F25" s="4">
        <v>1</v>
      </c>
      <c r="G25" s="4">
        <v>1</v>
      </c>
      <c r="H25" s="4">
        <v>0</v>
      </c>
      <c r="I25" s="4">
        <v>1</v>
      </c>
      <c r="J25" s="4">
        <v>2</v>
      </c>
      <c r="K25" s="4">
        <v>1</v>
      </c>
      <c r="L25" s="4">
        <v>1</v>
      </c>
      <c r="M25" s="4">
        <v>1</v>
      </c>
      <c r="N25" s="4">
        <v>3</v>
      </c>
      <c r="O25" s="4">
        <v>1</v>
      </c>
      <c r="P25" s="4">
        <v>0</v>
      </c>
      <c r="Q25" s="4">
        <v>1</v>
      </c>
      <c r="R25" s="4">
        <v>0</v>
      </c>
      <c r="S25" s="4">
        <v>0</v>
      </c>
      <c r="T25" s="4">
        <v>0</v>
      </c>
      <c r="U25" s="4">
        <v>1</v>
      </c>
      <c r="V25" s="4">
        <v>2</v>
      </c>
      <c r="W25" s="4">
        <v>1</v>
      </c>
      <c r="X25" s="21"/>
      <c r="Y25" s="36">
        <f>SUM(C25:X25)</f>
        <v>21</v>
      </c>
      <c r="Z25" s="16"/>
      <c r="AA25" s="57"/>
      <c r="AB25" s="57"/>
      <c r="AC25" s="57"/>
    </row>
    <row r="26" spans="1:29" ht="15.6" customHeight="1" x14ac:dyDescent="0.2">
      <c r="A26" s="102" t="s">
        <v>59</v>
      </c>
      <c r="B26" s="32" t="s">
        <v>8</v>
      </c>
      <c r="C26" s="22">
        <f>C25</f>
        <v>3</v>
      </c>
      <c r="D26" s="5">
        <f t="shared" ref="D26" si="38">C26-D24+D25</f>
        <v>4</v>
      </c>
      <c r="E26" s="5">
        <f>D26-E24+E25</f>
        <v>4</v>
      </c>
      <c r="F26" s="5">
        <f>E26-F24+F25</f>
        <v>5</v>
      </c>
      <c r="G26" s="5">
        <f t="shared" ref="G26" si="39">F26-G24+G25</f>
        <v>5</v>
      </c>
      <c r="H26" s="5">
        <f t="shared" ref="H26" si="40">G26-H24+H25</f>
        <v>5</v>
      </c>
      <c r="I26" s="5">
        <f t="shared" ref="I26" si="41">H26-I24+I25</f>
        <v>6</v>
      </c>
      <c r="J26" s="5">
        <f t="shared" ref="J26" si="42">I26-J24+J25</f>
        <v>8</v>
      </c>
      <c r="K26" s="5">
        <f t="shared" ref="K26" si="43">J26-K24+K25</f>
        <v>9</v>
      </c>
      <c r="L26" s="5">
        <f t="shared" ref="L26" si="44">K26-L24+L25</f>
        <v>10</v>
      </c>
      <c r="M26" s="5">
        <f t="shared" ref="M26" si="45">L26-M24+M25</f>
        <v>11</v>
      </c>
      <c r="N26" s="5">
        <f t="shared" ref="N26" si="46">M26-N24+N25</f>
        <v>14</v>
      </c>
      <c r="O26" s="5">
        <f t="shared" ref="O26" si="47">N26-O24+O25</f>
        <v>14</v>
      </c>
      <c r="P26" s="5">
        <f t="shared" ref="P26" si="48">O26-P24+P25</f>
        <v>11</v>
      </c>
      <c r="Q26" s="5">
        <f t="shared" ref="Q26" si="49">P26-Q24+Q25</f>
        <v>12</v>
      </c>
      <c r="R26" s="5">
        <f t="shared" ref="R26" si="50">Q26-R24+R25</f>
        <v>12</v>
      </c>
      <c r="S26" s="5">
        <f t="shared" ref="S26" si="51">R26-S24+S25</f>
        <v>11</v>
      </c>
      <c r="T26" s="5">
        <f t="shared" ref="T26" si="52">S26-T24+T25</f>
        <v>9</v>
      </c>
      <c r="U26" s="5">
        <f t="shared" ref="U26" si="53">T26-U24+U25</f>
        <v>9</v>
      </c>
      <c r="V26" s="5">
        <f t="shared" ref="V26" si="54">U26-V24+V25</f>
        <v>10</v>
      </c>
      <c r="W26" s="5">
        <f t="shared" ref="W26" si="55">V26-W24+W25</f>
        <v>10</v>
      </c>
      <c r="X26" s="37">
        <f>W26-X24</f>
        <v>0</v>
      </c>
      <c r="Y26" s="38"/>
      <c r="Z26" s="3">
        <f>MAX(C26:X26)</f>
        <v>14</v>
      </c>
      <c r="AA26" s="57"/>
      <c r="AB26" s="57"/>
      <c r="AC26" s="57"/>
    </row>
    <row r="27" spans="1:29" ht="15.6" customHeight="1" x14ac:dyDescent="0.2">
      <c r="A27" s="103"/>
      <c r="B27" s="32" t="s">
        <v>9</v>
      </c>
      <c r="C27" s="105"/>
      <c r="D27" s="106"/>
      <c r="E27" s="106"/>
      <c r="F27" s="107">
        <v>8.0500000000000007</v>
      </c>
      <c r="G27" s="106"/>
      <c r="H27" s="106"/>
      <c r="I27" s="106"/>
      <c r="J27" s="107">
        <v>8.11</v>
      </c>
      <c r="K27" s="106"/>
      <c r="L27" s="106"/>
      <c r="M27" s="107">
        <v>8.16</v>
      </c>
      <c r="N27" s="106"/>
      <c r="O27" s="106"/>
      <c r="P27" s="106"/>
      <c r="Q27" s="107">
        <v>8.2899999999999991</v>
      </c>
      <c r="R27" s="106"/>
      <c r="S27" s="106"/>
      <c r="T27" s="107">
        <v>8.3000000000000007</v>
      </c>
      <c r="U27" s="106"/>
      <c r="V27" s="106"/>
      <c r="W27" s="108"/>
      <c r="X27" s="109">
        <v>8.32</v>
      </c>
      <c r="Y27" s="39">
        <v>30</v>
      </c>
      <c r="Z27" s="16"/>
      <c r="AA27" s="57"/>
      <c r="AB27" s="57"/>
      <c r="AC27" s="57"/>
    </row>
    <row r="28" spans="1:29" ht="15.6" customHeight="1" x14ac:dyDescent="0.2">
      <c r="A28" s="104"/>
      <c r="B28" s="33" t="s">
        <v>10</v>
      </c>
      <c r="C28" s="110">
        <v>8.02</v>
      </c>
      <c r="D28" s="111"/>
      <c r="E28" s="111"/>
      <c r="F28" s="112">
        <v>8.06</v>
      </c>
      <c r="G28" s="111"/>
      <c r="H28" s="111"/>
      <c r="I28" s="111"/>
      <c r="J28" s="112">
        <v>8.1199999999999992</v>
      </c>
      <c r="K28" s="111"/>
      <c r="L28" s="111"/>
      <c r="M28" s="112">
        <v>8.19</v>
      </c>
      <c r="N28" s="111"/>
      <c r="O28" s="111"/>
      <c r="P28" s="111"/>
      <c r="Q28" s="112">
        <f>Q27</f>
        <v>8.2899999999999991</v>
      </c>
      <c r="R28" s="111"/>
      <c r="S28" s="111"/>
      <c r="T28" s="112">
        <v>8.31</v>
      </c>
      <c r="U28" s="111"/>
      <c r="V28" s="111"/>
      <c r="W28" s="111"/>
      <c r="X28" s="113"/>
      <c r="Y28" s="38"/>
      <c r="Z28" s="17"/>
      <c r="AA28" s="57"/>
      <c r="AB28" s="57"/>
      <c r="AC28" s="57"/>
    </row>
    <row r="29" spans="1:29" ht="15.6" customHeight="1" thickBot="1" x14ac:dyDescent="0.25">
      <c r="A29" s="97">
        <v>218</v>
      </c>
      <c r="B29" s="59" t="s">
        <v>11</v>
      </c>
      <c r="C29" s="66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1"/>
      <c r="Y29" s="62"/>
      <c r="Z29" s="3"/>
      <c r="AA29" s="57"/>
      <c r="AB29" s="57"/>
      <c r="AC29" s="57"/>
    </row>
    <row r="30" spans="1:29" ht="15.6" customHeight="1" x14ac:dyDescent="0.2">
      <c r="A30" s="95"/>
      <c r="B30" s="30" t="s">
        <v>5</v>
      </c>
      <c r="C30" s="31"/>
      <c r="D30" s="28">
        <v>1</v>
      </c>
      <c r="E30" s="28">
        <v>0</v>
      </c>
      <c r="F30" s="28">
        <v>2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2</v>
      </c>
      <c r="N30" s="28">
        <v>0</v>
      </c>
      <c r="O30" s="28">
        <v>0</v>
      </c>
      <c r="P30" s="28">
        <v>1</v>
      </c>
      <c r="Q30" s="28">
        <v>0</v>
      </c>
      <c r="R30" s="28">
        <v>0</v>
      </c>
      <c r="S30" s="28">
        <v>0</v>
      </c>
      <c r="T30" s="28">
        <v>0</v>
      </c>
      <c r="U30" s="28">
        <v>1</v>
      </c>
      <c r="V30" s="28">
        <v>1</v>
      </c>
      <c r="W30" s="28">
        <v>4</v>
      </c>
      <c r="X30" s="34">
        <v>6</v>
      </c>
      <c r="Y30" s="35" t="s">
        <v>6</v>
      </c>
      <c r="Z30" s="53"/>
      <c r="AA30" s="57"/>
      <c r="AB30" s="57"/>
      <c r="AC30" s="57"/>
    </row>
    <row r="31" spans="1:29" ht="15.6" customHeight="1" x14ac:dyDescent="0.2">
      <c r="A31" s="96">
        <v>11.4</v>
      </c>
      <c r="B31" s="32" t="s">
        <v>7</v>
      </c>
      <c r="C31" s="22">
        <v>2</v>
      </c>
      <c r="D31" s="4">
        <v>0</v>
      </c>
      <c r="E31" s="4">
        <v>1</v>
      </c>
      <c r="F31" s="4">
        <v>1</v>
      </c>
      <c r="G31" s="4">
        <v>0</v>
      </c>
      <c r="H31" s="4">
        <v>0</v>
      </c>
      <c r="I31" s="4">
        <v>0</v>
      </c>
      <c r="J31" s="4">
        <v>1</v>
      </c>
      <c r="K31" s="4">
        <v>2</v>
      </c>
      <c r="L31" s="4">
        <v>0</v>
      </c>
      <c r="M31" s="4">
        <v>0</v>
      </c>
      <c r="N31" s="4">
        <v>0</v>
      </c>
      <c r="O31" s="4">
        <v>0</v>
      </c>
      <c r="P31" s="4">
        <v>1</v>
      </c>
      <c r="Q31" s="4">
        <v>0</v>
      </c>
      <c r="R31" s="4">
        <v>0</v>
      </c>
      <c r="S31" s="4">
        <v>0</v>
      </c>
      <c r="T31" s="4">
        <v>5</v>
      </c>
      <c r="U31" s="4">
        <v>3</v>
      </c>
      <c r="V31" s="4">
        <v>0</v>
      </c>
      <c r="W31" s="4">
        <v>2</v>
      </c>
      <c r="X31" s="21"/>
      <c r="Y31" s="36">
        <f>SUM(C31:W31)</f>
        <v>18</v>
      </c>
      <c r="Z31" s="16"/>
      <c r="AA31" s="57"/>
      <c r="AB31" s="57"/>
      <c r="AC31" s="57"/>
    </row>
    <row r="32" spans="1:29" ht="15.6" customHeight="1" x14ac:dyDescent="0.2">
      <c r="A32" s="102" t="s">
        <v>59</v>
      </c>
      <c r="B32" s="32" t="s">
        <v>8</v>
      </c>
      <c r="C32" s="22">
        <f>C31</f>
        <v>2</v>
      </c>
      <c r="D32" s="5">
        <f t="shared" ref="D32" si="56">C32-D30+D31</f>
        <v>1</v>
      </c>
      <c r="E32" s="5">
        <f>D32-E30+E31</f>
        <v>2</v>
      </c>
      <c r="F32" s="5">
        <f>E32-F30+F31</f>
        <v>1</v>
      </c>
      <c r="G32" s="5">
        <f t="shared" ref="G32" si="57">F32-G30+G31</f>
        <v>1</v>
      </c>
      <c r="H32" s="5">
        <f t="shared" ref="H32" si="58">G32-H30+H31</f>
        <v>1</v>
      </c>
      <c r="I32" s="5">
        <f t="shared" ref="I32" si="59">H32-I30+I31</f>
        <v>1</v>
      </c>
      <c r="J32" s="5">
        <f t="shared" ref="J32" si="60">I32-J30+J31</f>
        <v>2</v>
      </c>
      <c r="K32" s="5">
        <f t="shared" ref="K32" si="61">J32-K30+K31</f>
        <v>4</v>
      </c>
      <c r="L32" s="5">
        <f t="shared" ref="L32" si="62">K32-L30+L31</f>
        <v>4</v>
      </c>
      <c r="M32" s="5">
        <f t="shared" ref="M32" si="63">L32-M30+M31</f>
        <v>2</v>
      </c>
      <c r="N32" s="5">
        <f t="shared" ref="N32" si="64">M32-N30+N31</f>
        <v>2</v>
      </c>
      <c r="O32" s="5">
        <f t="shared" ref="O32" si="65">N32-O30+O31</f>
        <v>2</v>
      </c>
      <c r="P32" s="5">
        <f t="shared" ref="P32" si="66">O32-P30+P31</f>
        <v>2</v>
      </c>
      <c r="Q32" s="5">
        <f t="shared" ref="Q32" si="67">P32-Q30+Q31</f>
        <v>2</v>
      </c>
      <c r="R32" s="5">
        <f t="shared" ref="R32" si="68">Q32-R30+R31</f>
        <v>2</v>
      </c>
      <c r="S32" s="5">
        <f t="shared" ref="S32" si="69">R32-S30+S31</f>
        <v>2</v>
      </c>
      <c r="T32" s="5">
        <f t="shared" ref="T32" si="70">S32-T30+T31</f>
        <v>7</v>
      </c>
      <c r="U32" s="5">
        <f t="shared" ref="U32" si="71">T32-U30+U31</f>
        <v>9</v>
      </c>
      <c r="V32" s="5">
        <f t="shared" ref="V32" si="72">U32-V30+V31</f>
        <v>8</v>
      </c>
      <c r="W32" s="5">
        <f t="shared" ref="W32" si="73">V32-W30+W31</f>
        <v>6</v>
      </c>
      <c r="X32" s="37">
        <f>W32-X30</f>
        <v>0</v>
      </c>
      <c r="Y32" s="38"/>
      <c r="Z32" s="3">
        <f>MAX(C32:X32)</f>
        <v>9</v>
      </c>
      <c r="AA32" s="57"/>
      <c r="AB32" s="57"/>
      <c r="AC32" s="57"/>
    </row>
    <row r="33" spans="1:29" ht="15.6" customHeight="1" x14ac:dyDescent="0.2">
      <c r="A33" s="103"/>
      <c r="B33" s="32" t="s">
        <v>9</v>
      </c>
      <c r="C33" s="105"/>
      <c r="D33" s="106"/>
      <c r="E33" s="106"/>
      <c r="F33" s="107">
        <v>11.44</v>
      </c>
      <c r="G33" s="106"/>
      <c r="H33" s="106"/>
      <c r="I33" s="106"/>
      <c r="J33" s="107">
        <v>11.48</v>
      </c>
      <c r="K33" s="106"/>
      <c r="L33" s="106"/>
      <c r="M33" s="107">
        <v>11.54</v>
      </c>
      <c r="N33" s="106"/>
      <c r="O33" s="106"/>
      <c r="P33" s="106"/>
      <c r="Q33" s="107">
        <v>12.02</v>
      </c>
      <c r="R33" s="106"/>
      <c r="S33" s="106"/>
      <c r="T33" s="107">
        <v>12.07</v>
      </c>
      <c r="U33" s="106"/>
      <c r="V33" s="106"/>
      <c r="W33" s="108"/>
      <c r="X33" s="109">
        <v>12.15</v>
      </c>
      <c r="Y33" s="39">
        <v>35</v>
      </c>
      <c r="Z33" s="16"/>
      <c r="AA33" s="57"/>
      <c r="AB33" s="57"/>
      <c r="AC33" s="57"/>
    </row>
    <row r="34" spans="1:29" ht="15.6" customHeight="1" x14ac:dyDescent="0.2">
      <c r="A34" s="104"/>
      <c r="B34" s="33" t="s">
        <v>10</v>
      </c>
      <c r="C34" s="110">
        <v>11.4</v>
      </c>
      <c r="D34" s="111"/>
      <c r="E34" s="111"/>
      <c r="F34" s="112">
        <f>F33</f>
        <v>11.44</v>
      </c>
      <c r="G34" s="111"/>
      <c r="H34" s="111"/>
      <c r="I34" s="111"/>
      <c r="J34" s="112">
        <f>J33</f>
        <v>11.48</v>
      </c>
      <c r="K34" s="111"/>
      <c r="L34" s="111"/>
      <c r="M34" s="112">
        <f>M33</f>
        <v>11.54</v>
      </c>
      <c r="N34" s="111"/>
      <c r="O34" s="111"/>
      <c r="P34" s="111"/>
      <c r="Q34" s="112">
        <f>Q33</f>
        <v>12.02</v>
      </c>
      <c r="R34" s="111"/>
      <c r="S34" s="111"/>
      <c r="T34" s="112">
        <f>T33</f>
        <v>12.07</v>
      </c>
      <c r="U34" s="111"/>
      <c r="V34" s="111"/>
      <c r="W34" s="111"/>
      <c r="X34" s="113"/>
      <c r="Y34" s="38"/>
      <c r="Z34" s="17"/>
      <c r="AA34" s="57"/>
      <c r="AB34" s="57"/>
      <c r="AC34" s="57"/>
    </row>
    <row r="35" spans="1:29" ht="15.6" customHeight="1" thickBot="1" x14ac:dyDescent="0.25">
      <c r="A35" s="97">
        <v>516</v>
      </c>
      <c r="B35" s="59" t="s">
        <v>11</v>
      </c>
      <c r="C35" s="66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1"/>
      <c r="Y35" s="62"/>
      <c r="Z35" s="3"/>
      <c r="AA35" s="57"/>
      <c r="AB35" s="57"/>
      <c r="AC35" s="57"/>
    </row>
    <row r="36" spans="1:29" ht="15.6" customHeight="1" x14ac:dyDescent="0.2">
      <c r="A36" s="95"/>
      <c r="B36" s="30" t="s">
        <v>5</v>
      </c>
      <c r="C36" s="31"/>
      <c r="D36" s="28">
        <v>0</v>
      </c>
      <c r="E36" s="28">
        <v>0</v>
      </c>
      <c r="F36" s="28">
        <v>0</v>
      </c>
      <c r="G36" s="28">
        <v>3</v>
      </c>
      <c r="H36" s="28">
        <v>0</v>
      </c>
      <c r="I36" s="28">
        <v>1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1</v>
      </c>
      <c r="P36" s="28">
        <v>0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2</v>
      </c>
      <c r="W36" s="28">
        <v>5</v>
      </c>
      <c r="X36" s="34">
        <v>2</v>
      </c>
      <c r="Y36" s="35" t="s">
        <v>6</v>
      </c>
      <c r="Z36" s="53"/>
      <c r="AA36" s="57"/>
      <c r="AB36" s="57"/>
      <c r="AC36" s="57"/>
    </row>
    <row r="37" spans="1:29" ht="15.6" customHeight="1" x14ac:dyDescent="0.2">
      <c r="A37" s="96">
        <v>13.1</v>
      </c>
      <c r="B37" s="32" t="s">
        <v>7</v>
      </c>
      <c r="C37" s="22">
        <v>1</v>
      </c>
      <c r="D37" s="4">
        <v>0</v>
      </c>
      <c r="E37" s="4">
        <v>3</v>
      </c>
      <c r="F37" s="4">
        <v>1</v>
      </c>
      <c r="G37" s="4">
        <v>0</v>
      </c>
      <c r="H37" s="4">
        <v>0</v>
      </c>
      <c r="I37" s="4">
        <v>2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1</v>
      </c>
      <c r="Q37" s="4">
        <v>0</v>
      </c>
      <c r="R37" s="4">
        <v>0</v>
      </c>
      <c r="S37" s="4">
        <v>1</v>
      </c>
      <c r="T37" s="4">
        <v>4</v>
      </c>
      <c r="U37" s="4">
        <v>0</v>
      </c>
      <c r="V37" s="4">
        <v>1</v>
      </c>
      <c r="W37" s="4">
        <v>0</v>
      </c>
      <c r="X37" s="21"/>
      <c r="Y37" s="36">
        <f>SUM(C37:W37)</f>
        <v>14</v>
      </c>
      <c r="Z37" s="16"/>
      <c r="AA37" s="57"/>
      <c r="AB37" s="57"/>
      <c r="AC37" s="57"/>
    </row>
    <row r="38" spans="1:29" ht="15.6" customHeight="1" x14ac:dyDescent="0.2">
      <c r="A38" s="102" t="s">
        <v>59</v>
      </c>
      <c r="B38" s="32" t="s">
        <v>8</v>
      </c>
      <c r="C38" s="22">
        <f>C37</f>
        <v>1</v>
      </c>
      <c r="D38" s="5">
        <f t="shared" ref="D38" si="74">C38-D36+D37</f>
        <v>1</v>
      </c>
      <c r="E38" s="5">
        <f>D38-E36+E37</f>
        <v>4</v>
      </c>
      <c r="F38" s="5">
        <f>E38-F36+F37</f>
        <v>5</v>
      </c>
      <c r="G38" s="5">
        <f t="shared" ref="G38" si="75">F38-G36+G37</f>
        <v>2</v>
      </c>
      <c r="H38" s="5">
        <f t="shared" ref="H38" si="76">G38-H36+H37</f>
        <v>2</v>
      </c>
      <c r="I38" s="5">
        <f t="shared" ref="I38" si="77">H38-I36+I37</f>
        <v>3</v>
      </c>
      <c r="J38" s="5">
        <f t="shared" ref="J38" si="78">I38-J36+J37</f>
        <v>3</v>
      </c>
      <c r="K38" s="5">
        <f t="shared" ref="K38" si="79">J38-K36+K37</f>
        <v>3</v>
      </c>
      <c r="L38" s="5">
        <f t="shared" ref="L38" si="80">K38-L36+L37</f>
        <v>3</v>
      </c>
      <c r="M38" s="5">
        <f t="shared" ref="M38" si="81">L38-M36+M37</f>
        <v>3</v>
      </c>
      <c r="N38" s="5">
        <f t="shared" ref="N38" si="82">M38-N36+N37</f>
        <v>3</v>
      </c>
      <c r="O38" s="5">
        <f t="shared" ref="O38" si="83">N38-O36+O37</f>
        <v>2</v>
      </c>
      <c r="P38" s="5">
        <f t="shared" ref="P38" si="84">O38-P36+P37</f>
        <v>3</v>
      </c>
      <c r="Q38" s="5">
        <f t="shared" ref="Q38" si="85">P38-Q36+Q37</f>
        <v>3</v>
      </c>
      <c r="R38" s="5">
        <f t="shared" ref="R38" si="86">Q38-R36+R37</f>
        <v>3</v>
      </c>
      <c r="S38" s="5">
        <f t="shared" ref="S38" si="87">R38-S36+S37</f>
        <v>4</v>
      </c>
      <c r="T38" s="5">
        <f t="shared" ref="T38" si="88">S38-T36+T37</f>
        <v>8</v>
      </c>
      <c r="U38" s="5">
        <f t="shared" ref="U38" si="89">T38-U36+U37</f>
        <v>8</v>
      </c>
      <c r="V38" s="5">
        <f t="shared" ref="V38" si="90">U38-V36+V37</f>
        <v>7</v>
      </c>
      <c r="W38" s="5">
        <f t="shared" ref="W38" si="91">V38-W36+W37</f>
        <v>2</v>
      </c>
      <c r="X38" s="37">
        <f>W38-X36</f>
        <v>0</v>
      </c>
      <c r="Y38" s="38"/>
      <c r="Z38" s="3">
        <f>MAX(C38:X38)</f>
        <v>8</v>
      </c>
      <c r="AA38" s="57"/>
      <c r="AB38" s="57"/>
      <c r="AC38" s="57"/>
    </row>
    <row r="39" spans="1:29" ht="15.6" customHeight="1" x14ac:dyDescent="0.2">
      <c r="A39" s="103"/>
      <c r="B39" s="32" t="s">
        <v>9</v>
      </c>
      <c r="C39" s="105"/>
      <c r="D39" s="106"/>
      <c r="E39" s="106"/>
      <c r="F39" s="107">
        <v>13.14</v>
      </c>
      <c r="G39" s="106"/>
      <c r="H39" s="106"/>
      <c r="I39" s="106"/>
      <c r="J39" s="107">
        <v>13.2</v>
      </c>
      <c r="K39" s="106"/>
      <c r="L39" s="106"/>
      <c r="M39" s="107">
        <v>13.25</v>
      </c>
      <c r="N39" s="106"/>
      <c r="O39" s="106"/>
      <c r="P39" s="106"/>
      <c r="Q39" s="107">
        <v>13.33</v>
      </c>
      <c r="R39" s="106"/>
      <c r="S39" s="106"/>
      <c r="T39" s="107">
        <v>13.4</v>
      </c>
      <c r="U39" s="106"/>
      <c r="V39" s="106"/>
      <c r="W39" s="108"/>
      <c r="X39" s="109">
        <v>13.45</v>
      </c>
      <c r="Y39" s="39">
        <v>35</v>
      </c>
      <c r="Z39" s="16"/>
      <c r="AA39" s="57"/>
      <c r="AB39" s="57"/>
      <c r="AC39" s="57"/>
    </row>
    <row r="40" spans="1:29" ht="15.6" customHeight="1" x14ac:dyDescent="0.2">
      <c r="A40" s="104"/>
      <c r="B40" s="33" t="s">
        <v>10</v>
      </c>
      <c r="C40" s="110">
        <v>13.1</v>
      </c>
      <c r="D40" s="111"/>
      <c r="E40" s="111"/>
      <c r="F40" s="112">
        <f>F39</f>
        <v>13.14</v>
      </c>
      <c r="G40" s="111"/>
      <c r="H40" s="111"/>
      <c r="I40" s="111"/>
      <c r="J40" s="112">
        <f>J39</f>
        <v>13.2</v>
      </c>
      <c r="K40" s="111"/>
      <c r="L40" s="111"/>
      <c r="M40" s="112">
        <f>M39</f>
        <v>13.25</v>
      </c>
      <c r="N40" s="111"/>
      <c r="O40" s="111"/>
      <c r="P40" s="111"/>
      <c r="Q40" s="112">
        <f>Q39</f>
        <v>13.33</v>
      </c>
      <c r="R40" s="111"/>
      <c r="S40" s="111"/>
      <c r="T40" s="112">
        <f>T39</f>
        <v>13.4</v>
      </c>
      <c r="U40" s="111"/>
      <c r="V40" s="111"/>
      <c r="W40" s="111"/>
      <c r="X40" s="113"/>
      <c r="Y40" s="38"/>
      <c r="Z40" s="17"/>
      <c r="AA40" s="57"/>
      <c r="AB40" s="57"/>
      <c r="AC40" s="57"/>
    </row>
    <row r="41" spans="1:29" ht="15.6" customHeight="1" thickBot="1" x14ac:dyDescent="0.25">
      <c r="A41" s="97">
        <v>516</v>
      </c>
      <c r="B41" s="59" t="s">
        <v>11</v>
      </c>
      <c r="C41" s="66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1"/>
      <c r="Y41" s="62"/>
      <c r="Z41" s="3"/>
      <c r="AA41" s="57"/>
      <c r="AB41" s="57"/>
      <c r="AC41" s="57"/>
    </row>
    <row r="42" spans="1:29" ht="15.6" customHeight="1" x14ac:dyDescent="0.2">
      <c r="A42" s="95"/>
      <c r="B42" s="30" t="s">
        <v>5</v>
      </c>
      <c r="C42" s="31"/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  <c r="R42" s="28">
        <v>2</v>
      </c>
      <c r="S42" s="28">
        <v>0</v>
      </c>
      <c r="T42" s="28">
        <v>1</v>
      </c>
      <c r="U42" s="28">
        <v>1</v>
      </c>
      <c r="V42" s="28">
        <v>0</v>
      </c>
      <c r="W42" s="28">
        <v>3</v>
      </c>
      <c r="X42" s="34">
        <v>8</v>
      </c>
      <c r="Y42" s="35" t="s">
        <v>6</v>
      </c>
      <c r="Z42" s="53"/>
      <c r="AA42" s="57"/>
      <c r="AB42" s="57"/>
      <c r="AC42" s="57"/>
    </row>
    <row r="43" spans="1:29" ht="15.6" customHeight="1" x14ac:dyDescent="0.2">
      <c r="A43" s="96">
        <v>15.1</v>
      </c>
      <c r="B43" s="32" t="s">
        <v>7</v>
      </c>
      <c r="C43" s="22">
        <v>3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1</v>
      </c>
      <c r="L43" s="4">
        <v>0</v>
      </c>
      <c r="M43" s="4">
        <v>3</v>
      </c>
      <c r="N43" s="4">
        <v>0</v>
      </c>
      <c r="O43" s="4">
        <v>0</v>
      </c>
      <c r="P43" s="4">
        <v>3</v>
      </c>
      <c r="Q43" s="4">
        <v>0</v>
      </c>
      <c r="R43" s="4">
        <v>0</v>
      </c>
      <c r="S43" s="4">
        <v>1</v>
      </c>
      <c r="T43" s="4">
        <v>2</v>
      </c>
      <c r="U43" s="4">
        <v>0</v>
      </c>
      <c r="V43" s="4">
        <v>0</v>
      </c>
      <c r="W43" s="4">
        <v>0</v>
      </c>
      <c r="X43" s="21"/>
      <c r="Y43" s="36">
        <f>SUM(C43:W43)</f>
        <v>15</v>
      </c>
      <c r="Z43" s="16"/>
      <c r="AA43" s="57"/>
      <c r="AB43" s="57"/>
      <c r="AC43" s="57"/>
    </row>
    <row r="44" spans="1:29" ht="15.6" customHeight="1" x14ac:dyDescent="0.2">
      <c r="A44" s="102" t="s">
        <v>59</v>
      </c>
      <c r="B44" s="32" t="s">
        <v>8</v>
      </c>
      <c r="C44" s="22">
        <f>C43</f>
        <v>3</v>
      </c>
      <c r="D44" s="5">
        <f t="shared" ref="D44" si="92">C44-D42+D43</f>
        <v>4</v>
      </c>
      <c r="E44" s="5">
        <f>D44-E42+E43</f>
        <v>4</v>
      </c>
      <c r="F44" s="5">
        <f>E44-F42+F43</f>
        <v>4</v>
      </c>
      <c r="G44" s="5">
        <f t="shared" ref="G44" si="93">F44-G42+G43</f>
        <v>4</v>
      </c>
      <c r="H44" s="5">
        <f t="shared" ref="H44" si="94">G44-H42+H43</f>
        <v>4</v>
      </c>
      <c r="I44" s="5">
        <f t="shared" ref="I44" si="95">H44-I42+I43</f>
        <v>4</v>
      </c>
      <c r="J44" s="5">
        <f t="shared" ref="J44" si="96">I44-J42+J43</f>
        <v>5</v>
      </c>
      <c r="K44" s="5">
        <f t="shared" ref="K44" si="97">J44-K42+K43</f>
        <v>6</v>
      </c>
      <c r="L44" s="5">
        <f t="shared" ref="L44" si="98">K44-L42+L43</f>
        <v>6</v>
      </c>
      <c r="M44" s="5">
        <f t="shared" ref="M44" si="99">L44-M42+M43</f>
        <v>9</v>
      </c>
      <c r="N44" s="5">
        <f t="shared" ref="N44" si="100">M44-N42+N43</f>
        <v>9</v>
      </c>
      <c r="O44" s="5">
        <f t="shared" ref="O44" si="101">N44-O42+O43</f>
        <v>9</v>
      </c>
      <c r="P44" s="5">
        <f t="shared" ref="P44" si="102">O44-P42+P43</f>
        <v>12</v>
      </c>
      <c r="Q44" s="5">
        <f t="shared" ref="Q44" si="103">P44-Q42+Q43</f>
        <v>12</v>
      </c>
      <c r="R44" s="5">
        <f t="shared" ref="R44" si="104">Q44-R42+R43</f>
        <v>10</v>
      </c>
      <c r="S44" s="5">
        <f t="shared" ref="S44" si="105">R44-S42+S43</f>
        <v>11</v>
      </c>
      <c r="T44" s="5">
        <f t="shared" ref="T44" si="106">S44-T42+T43</f>
        <v>12</v>
      </c>
      <c r="U44" s="5">
        <f t="shared" ref="U44" si="107">T44-U42+U43</f>
        <v>11</v>
      </c>
      <c r="V44" s="5">
        <f t="shared" ref="V44" si="108">U44-V42+V43</f>
        <v>11</v>
      </c>
      <c r="W44" s="5">
        <f t="shared" ref="W44" si="109">V44-W42+W43</f>
        <v>8</v>
      </c>
      <c r="X44" s="37">
        <f>W44-X42</f>
        <v>0</v>
      </c>
      <c r="Y44" s="38"/>
      <c r="Z44" s="3">
        <f>MAX(C44:X44)</f>
        <v>12</v>
      </c>
      <c r="AA44" s="57"/>
      <c r="AB44" s="57"/>
      <c r="AC44" s="57"/>
    </row>
    <row r="45" spans="1:29" ht="15.6" customHeight="1" x14ac:dyDescent="0.2">
      <c r="A45" s="103"/>
      <c r="B45" s="32" t="s">
        <v>9</v>
      </c>
      <c r="C45" s="105"/>
      <c r="D45" s="106"/>
      <c r="E45" s="106"/>
      <c r="F45" s="107">
        <v>15.14</v>
      </c>
      <c r="G45" s="106"/>
      <c r="H45" s="106"/>
      <c r="I45" s="106"/>
      <c r="J45" s="107">
        <v>15.18</v>
      </c>
      <c r="K45" s="106"/>
      <c r="L45" s="106"/>
      <c r="M45" s="107">
        <v>15.24</v>
      </c>
      <c r="N45" s="106"/>
      <c r="O45" s="106"/>
      <c r="P45" s="106"/>
      <c r="Q45" s="107">
        <v>15.32</v>
      </c>
      <c r="R45" s="106"/>
      <c r="S45" s="106"/>
      <c r="T45" s="107">
        <v>15.39</v>
      </c>
      <c r="U45" s="106"/>
      <c r="V45" s="106"/>
      <c r="W45" s="108"/>
      <c r="X45" s="109">
        <v>15.5</v>
      </c>
      <c r="Y45" s="39">
        <v>40</v>
      </c>
      <c r="Z45" s="16"/>
      <c r="AA45" s="57"/>
      <c r="AB45" s="57"/>
      <c r="AC45" s="57"/>
    </row>
    <row r="46" spans="1:29" ht="15.6" customHeight="1" x14ac:dyDescent="0.2">
      <c r="A46" s="104"/>
      <c r="B46" s="33" t="s">
        <v>10</v>
      </c>
      <c r="C46" s="110">
        <v>15.1</v>
      </c>
      <c r="D46" s="111"/>
      <c r="E46" s="111"/>
      <c r="F46" s="112">
        <f>F45</f>
        <v>15.14</v>
      </c>
      <c r="G46" s="111"/>
      <c r="H46" s="111"/>
      <c r="I46" s="111"/>
      <c r="J46" s="112">
        <f>J45</f>
        <v>15.18</v>
      </c>
      <c r="K46" s="111"/>
      <c r="L46" s="111"/>
      <c r="M46" s="112">
        <f>M45</f>
        <v>15.24</v>
      </c>
      <c r="N46" s="111"/>
      <c r="O46" s="111"/>
      <c r="P46" s="111"/>
      <c r="Q46" s="112">
        <f>Q45</f>
        <v>15.32</v>
      </c>
      <c r="R46" s="111"/>
      <c r="S46" s="111"/>
      <c r="T46" s="112">
        <f>T45</f>
        <v>15.39</v>
      </c>
      <c r="U46" s="111"/>
      <c r="V46" s="111"/>
      <c r="W46" s="111"/>
      <c r="X46" s="113"/>
      <c r="Y46" s="38"/>
      <c r="Z46" s="17"/>
      <c r="AA46" s="57"/>
      <c r="AB46" s="57"/>
      <c r="AC46" s="57"/>
    </row>
    <row r="47" spans="1:29" ht="15.6" customHeight="1" thickBot="1" x14ac:dyDescent="0.25">
      <c r="A47" s="97">
        <v>210</v>
      </c>
      <c r="B47" s="59" t="s">
        <v>11</v>
      </c>
      <c r="C47" s="66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1"/>
      <c r="Y47" s="62"/>
      <c r="Z47" s="3"/>
      <c r="AA47" s="57"/>
      <c r="AB47" s="57"/>
      <c r="AC47" s="57"/>
    </row>
    <row r="48" spans="1:29" ht="15.6" customHeight="1" x14ac:dyDescent="0.2">
      <c r="A48" s="95"/>
      <c r="B48" s="30" t="s">
        <v>5</v>
      </c>
      <c r="C48" s="31"/>
      <c r="D48" s="28">
        <v>0</v>
      </c>
      <c r="E48" s="28">
        <v>0</v>
      </c>
      <c r="F48" s="28">
        <v>1</v>
      </c>
      <c r="G48" s="28">
        <v>0</v>
      </c>
      <c r="H48" s="28">
        <v>0</v>
      </c>
      <c r="I48" s="28">
        <v>0</v>
      </c>
      <c r="J48" s="28">
        <v>1</v>
      </c>
      <c r="K48" s="28">
        <v>0</v>
      </c>
      <c r="L48" s="28">
        <v>0</v>
      </c>
      <c r="M48" s="28">
        <v>2</v>
      </c>
      <c r="N48" s="28">
        <v>3</v>
      </c>
      <c r="O48" s="28">
        <v>0</v>
      </c>
      <c r="P48" s="28">
        <v>1</v>
      </c>
      <c r="Q48" s="28">
        <v>0</v>
      </c>
      <c r="R48" s="28">
        <v>0</v>
      </c>
      <c r="S48" s="28">
        <v>0</v>
      </c>
      <c r="T48" s="28">
        <v>1</v>
      </c>
      <c r="U48" s="28">
        <v>0</v>
      </c>
      <c r="V48" s="28">
        <v>0</v>
      </c>
      <c r="W48" s="28">
        <v>3</v>
      </c>
      <c r="X48" s="34">
        <v>4</v>
      </c>
      <c r="Y48" s="35" t="s">
        <v>6</v>
      </c>
      <c r="Z48" s="53"/>
      <c r="AA48" s="57"/>
      <c r="AB48" s="57"/>
      <c r="AC48" s="57"/>
    </row>
    <row r="49" spans="1:29" ht="15.6" customHeight="1" x14ac:dyDescent="0.2">
      <c r="A49" s="96">
        <v>17.100000000000001</v>
      </c>
      <c r="B49" s="32" t="s">
        <v>7</v>
      </c>
      <c r="C49" s="22">
        <v>1</v>
      </c>
      <c r="D49" s="4">
        <v>0</v>
      </c>
      <c r="E49" s="4">
        <v>1</v>
      </c>
      <c r="F49" s="4">
        <v>1</v>
      </c>
      <c r="G49" s="4">
        <v>0</v>
      </c>
      <c r="H49" s="4">
        <v>2</v>
      </c>
      <c r="I49" s="4">
        <v>0</v>
      </c>
      <c r="J49" s="4">
        <v>4</v>
      </c>
      <c r="K49" s="4">
        <v>0</v>
      </c>
      <c r="L49" s="4">
        <v>0</v>
      </c>
      <c r="M49" s="4">
        <v>3</v>
      </c>
      <c r="N49" s="4">
        <v>0</v>
      </c>
      <c r="O49" s="4">
        <v>0</v>
      </c>
      <c r="P49" s="4">
        <v>1</v>
      </c>
      <c r="Q49" s="4">
        <v>1</v>
      </c>
      <c r="R49" s="4">
        <v>0</v>
      </c>
      <c r="S49" s="4">
        <v>0</v>
      </c>
      <c r="T49" s="4">
        <v>2</v>
      </c>
      <c r="U49" s="4">
        <v>0</v>
      </c>
      <c r="V49" s="4">
        <v>0</v>
      </c>
      <c r="W49" s="4">
        <v>0</v>
      </c>
      <c r="X49" s="21"/>
      <c r="Y49" s="36">
        <f>SUM(C49:W49)</f>
        <v>16</v>
      </c>
      <c r="Z49" s="16"/>
      <c r="AA49" s="57"/>
      <c r="AB49" s="57"/>
      <c r="AC49" s="57"/>
    </row>
    <row r="50" spans="1:29" ht="15.6" customHeight="1" x14ac:dyDescent="0.2">
      <c r="A50" s="102" t="s">
        <v>59</v>
      </c>
      <c r="B50" s="32" t="s">
        <v>8</v>
      </c>
      <c r="C50" s="22">
        <f>C49</f>
        <v>1</v>
      </c>
      <c r="D50" s="5">
        <f t="shared" ref="D50" si="110">C50-D48+D49</f>
        <v>1</v>
      </c>
      <c r="E50" s="5">
        <f>D50-E48+E49</f>
        <v>2</v>
      </c>
      <c r="F50" s="5">
        <f>E50-F48+F49</f>
        <v>2</v>
      </c>
      <c r="G50" s="5">
        <f t="shared" ref="G50" si="111">F50-G48+G49</f>
        <v>2</v>
      </c>
      <c r="H50" s="5">
        <f t="shared" ref="H50" si="112">G50-H48+H49</f>
        <v>4</v>
      </c>
      <c r="I50" s="5">
        <f t="shared" ref="I50" si="113">H50-I48+I49</f>
        <v>4</v>
      </c>
      <c r="J50" s="5">
        <f t="shared" ref="J50" si="114">I50-J48+J49</f>
        <v>7</v>
      </c>
      <c r="K50" s="5">
        <f t="shared" ref="K50" si="115">J50-K48+K49</f>
        <v>7</v>
      </c>
      <c r="L50" s="5">
        <f t="shared" ref="L50" si="116">K50-L48+L49</f>
        <v>7</v>
      </c>
      <c r="M50" s="5">
        <f t="shared" ref="M50" si="117">L50-M48+M49</f>
        <v>8</v>
      </c>
      <c r="N50" s="5">
        <f t="shared" ref="N50" si="118">M50-N48+N49</f>
        <v>5</v>
      </c>
      <c r="O50" s="5">
        <f t="shared" ref="O50" si="119">N50-O48+O49</f>
        <v>5</v>
      </c>
      <c r="P50" s="5">
        <f t="shared" ref="P50" si="120">O50-P48+P49</f>
        <v>5</v>
      </c>
      <c r="Q50" s="5">
        <f t="shared" ref="Q50" si="121">P50-Q48+Q49</f>
        <v>6</v>
      </c>
      <c r="R50" s="5">
        <f t="shared" ref="R50" si="122">Q50-R48+R49</f>
        <v>6</v>
      </c>
      <c r="S50" s="5">
        <f t="shared" ref="S50" si="123">R50-S48+S49</f>
        <v>6</v>
      </c>
      <c r="T50" s="5">
        <f t="shared" ref="T50" si="124">S50-T48+T49</f>
        <v>7</v>
      </c>
      <c r="U50" s="5">
        <f t="shared" ref="U50" si="125">T50-U48+U49</f>
        <v>7</v>
      </c>
      <c r="V50" s="5">
        <f t="shared" ref="V50" si="126">U50-V48+V49</f>
        <v>7</v>
      </c>
      <c r="W50" s="5">
        <f t="shared" ref="W50" si="127">V50-W48+W49</f>
        <v>4</v>
      </c>
      <c r="X50" s="37">
        <f>W50-X48</f>
        <v>0</v>
      </c>
      <c r="Y50" s="38"/>
      <c r="Z50" s="3">
        <f>MAX(C50:X50)</f>
        <v>8</v>
      </c>
      <c r="AA50" s="57"/>
      <c r="AB50" s="57"/>
      <c r="AC50" s="57"/>
    </row>
    <row r="51" spans="1:29" ht="15.6" customHeight="1" x14ac:dyDescent="0.2">
      <c r="A51" s="103"/>
      <c r="B51" s="32" t="s">
        <v>9</v>
      </c>
      <c r="C51" s="105"/>
      <c r="D51" s="106"/>
      <c r="E51" s="106"/>
      <c r="F51" s="107">
        <v>17.149999999999999</v>
      </c>
      <c r="G51" s="106"/>
      <c r="H51" s="106"/>
      <c r="I51" s="106"/>
      <c r="J51" s="107">
        <v>17.18</v>
      </c>
      <c r="K51" s="106"/>
      <c r="L51" s="106"/>
      <c r="M51" s="107">
        <v>17.239999999999998</v>
      </c>
      <c r="N51" s="106"/>
      <c r="O51" s="106"/>
      <c r="P51" s="106"/>
      <c r="Q51" s="107">
        <v>17.329999999999998</v>
      </c>
      <c r="R51" s="106"/>
      <c r="S51" s="106"/>
      <c r="T51" s="107">
        <v>17.39</v>
      </c>
      <c r="U51" s="106"/>
      <c r="V51" s="106"/>
      <c r="W51" s="108"/>
      <c r="X51" s="109">
        <v>17.47</v>
      </c>
      <c r="Y51" s="39">
        <v>37</v>
      </c>
      <c r="Z51" s="16"/>
      <c r="AA51" s="57"/>
      <c r="AB51" s="57"/>
      <c r="AC51" s="57"/>
    </row>
    <row r="52" spans="1:29" ht="15.6" customHeight="1" x14ac:dyDescent="0.2">
      <c r="A52" s="104"/>
      <c r="B52" s="33" t="s">
        <v>10</v>
      </c>
      <c r="C52" s="110">
        <v>17.100000000000001</v>
      </c>
      <c r="D52" s="111"/>
      <c r="E52" s="111"/>
      <c r="F52" s="112">
        <f>F51</f>
        <v>17.149999999999999</v>
      </c>
      <c r="G52" s="111"/>
      <c r="H52" s="111"/>
      <c r="I52" s="111"/>
      <c r="J52" s="112">
        <f>J51</f>
        <v>17.18</v>
      </c>
      <c r="K52" s="111"/>
      <c r="L52" s="111"/>
      <c r="M52" s="112">
        <f>M51</f>
        <v>17.239999999999998</v>
      </c>
      <c r="N52" s="111"/>
      <c r="O52" s="111"/>
      <c r="P52" s="111"/>
      <c r="Q52" s="112">
        <f>Q51</f>
        <v>17.329999999999998</v>
      </c>
      <c r="R52" s="111"/>
      <c r="S52" s="111"/>
      <c r="T52" s="112">
        <f>T51</f>
        <v>17.39</v>
      </c>
      <c r="U52" s="111"/>
      <c r="V52" s="111"/>
      <c r="W52" s="111"/>
      <c r="X52" s="113"/>
      <c r="Y52" s="38"/>
      <c r="Z52" s="17"/>
      <c r="AA52" s="57"/>
      <c r="AB52" s="57"/>
      <c r="AC52" s="57"/>
    </row>
    <row r="53" spans="1:29" ht="15.6" customHeight="1" thickBot="1" x14ac:dyDescent="0.25">
      <c r="A53" s="97">
        <v>520</v>
      </c>
      <c r="B53" s="59" t="s">
        <v>11</v>
      </c>
      <c r="C53" s="66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1"/>
      <c r="Y53" s="62"/>
      <c r="Z53" s="3"/>
      <c r="AA53" s="57"/>
      <c r="AB53" s="57"/>
      <c r="AC53" s="57"/>
    </row>
    <row r="54" spans="1:29" ht="15.6" customHeight="1" x14ac:dyDescent="0.2">
      <c r="A54" s="95"/>
      <c r="B54" s="30" t="s">
        <v>5</v>
      </c>
      <c r="C54" s="31"/>
      <c r="D54" s="28">
        <v>0</v>
      </c>
      <c r="E54" s="28">
        <v>3</v>
      </c>
      <c r="F54" s="28">
        <v>0</v>
      </c>
      <c r="G54" s="28">
        <v>0</v>
      </c>
      <c r="H54" s="28">
        <v>0</v>
      </c>
      <c r="I54" s="28">
        <v>0</v>
      </c>
      <c r="J54" s="28">
        <v>0</v>
      </c>
      <c r="K54" s="28">
        <v>0</v>
      </c>
      <c r="L54" s="28">
        <v>0</v>
      </c>
      <c r="M54" s="28">
        <v>1</v>
      </c>
      <c r="N54" s="28">
        <v>0</v>
      </c>
      <c r="O54" s="28">
        <v>0</v>
      </c>
      <c r="P54" s="28">
        <v>0</v>
      </c>
      <c r="Q54" s="28">
        <v>0</v>
      </c>
      <c r="R54" s="28">
        <v>0</v>
      </c>
      <c r="S54" s="28">
        <v>2</v>
      </c>
      <c r="T54" s="28">
        <v>1</v>
      </c>
      <c r="U54" s="28">
        <v>0</v>
      </c>
      <c r="V54" s="28">
        <v>0</v>
      </c>
      <c r="W54" s="28">
        <v>0</v>
      </c>
      <c r="X54" s="34">
        <v>0</v>
      </c>
      <c r="Y54" s="35" t="s">
        <v>6</v>
      </c>
      <c r="Z54" s="53"/>
      <c r="AA54" s="57"/>
      <c r="AB54" s="57"/>
      <c r="AC54" s="57"/>
    </row>
    <row r="55" spans="1:29" ht="15.6" customHeight="1" x14ac:dyDescent="0.2">
      <c r="A55" s="96">
        <v>18.100000000000001</v>
      </c>
      <c r="B55" s="32" t="s">
        <v>7</v>
      </c>
      <c r="C55" s="22">
        <v>5</v>
      </c>
      <c r="D55" s="4">
        <v>1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1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21"/>
      <c r="Y55" s="36">
        <f>SUM(C55:W55)</f>
        <v>7</v>
      </c>
      <c r="Z55" s="16"/>
      <c r="AA55" s="57"/>
      <c r="AB55" s="57"/>
      <c r="AC55" s="57"/>
    </row>
    <row r="56" spans="1:29" ht="15.6" customHeight="1" x14ac:dyDescent="0.2">
      <c r="A56" s="102" t="s">
        <v>59</v>
      </c>
      <c r="B56" s="32" t="s">
        <v>8</v>
      </c>
      <c r="C56" s="22">
        <f>C55</f>
        <v>5</v>
      </c>
      <c r="D56" s="5">
        <f t="shared" ref="D56" si="128">C56-D54+D55</f>
        <v>6</v>
      </c>
      <c r="E56" s="5">
        <f>D56-E54+E55</f>
        <v>3</v>
      </c>
      <c r="F56" s="5">
        <f>E56-F54+F55</f>
        <v>3</v>
      </c>
      <c r="G56" s="5">
        <f t="shared" ref="G56" si="129">F56-G54+G55</f>
        <v>3</v>
      </c>
      <c r="H56" s="5">
        <f t="shared" ref="H56" si="130">G56-H54+H55</f>
        <v>3</v>
      </c>
      <c r="I56" s="5">
        <f t="shared" ref="I56" si="131">H56-I54+I55</f>
        <v>3</v>
      </c>
      <c r="J56" s="5">
        <f t="shared" ref="J56" si="132">I56-J54+J55</f>
        <v>3</v>
      </c>
      <c r="K56" s="5">
        <f t="shared" ref="K56" si="133">J56-K54+K55</f>
        <v>3</v>
      </c>
      <c r="L56" s="5">
        <f t="shared" ref="L56" si="134">K56-L54+L55</f>
        <v>3</v>
      </c>
      <c r="M56" s="5">
        <f t="shared" ref="M56" si="135">L56-M54+M55</f>
        <v>2</v>
      </c>
      <c r="N56" s="5">
        <f t="shared" ref="N56" si="136">M56-N54+N55</f>
        <v>2</v>
      </c>
      <c r="O56" s="5">
        <f t="shared" ref="O56" si="137">N56-O54+O55</f>
        <v>3</v>
      </c>
      <c r="P56" s="5">
        <f t="shared" ref="P56" si="138">O56-P54+P55</f>
        <v>3</v>
      </c>
      <c r="Q56" s="5">
        <f t="shared" ref="Q56" si="139">P56-Q54+Q55</f>
        <v>3</v>
      </c>
      <c r="R56" s="5">
        <f t="shared" ref="R56" si="140">Q56-R54+R55</f>
        <v>3</v>
      </c>
      <c r="S56" s="5">
        <f t="shared" ref="S56" si="141">R56-S54+S55</f>
        <v>1</v>
      </c>
      <c r="T56" s="5">
        <f t="shared" ref="T56" si="142">S56-T54+T55</f>
        <v>0</v>
      </c>
      <c r="U56" s="5">
        <f t="shared" ref="U56" si="143">T56-U54+U55</f>
        <v>0</v>
      </c>
      <c r="V56" s="5">
        <f t="shared" ref="V56" si="144">U56-V54+V55</f>
        <v>0</v>
      </c>
      <c r="W56" s="5">
        <f t="shared" ref="W56" si="145">V56-W54+W55</f>
        <v>0</v>
      </c>
      <c r="X56" s="37">
        <f>W56-X54</f>
        <v>0</v>
      </c>
      <c r="Y56" s="38"/>
      <c r="Z56" s="3">
        <f>MAX(C56:X56)</f>
        <v>6</v>
      </c>
      <c r="AA56" s="57"/>
      <c r="AB56" s="57"/>
      <c r="AC56" s="57"/>
    </row>
    <row r="57" spans="1:29" ht="15.6" customHeight="1" x14ac:dyDescent="0.2">
      <c r="A57" s="103"/>
      <c r="B57" s="32" t="s">
        <v>9</v>
      </c>
      <c r="C57" s="105"/>
      <c r="D57" s="106"/>
      <c r="E57" s="106"/>
      <c r="F57" s="107">
        <v>18.149999999999999</v>
      </c>
      <c r="G57" s="106"/>
      <c r="H57" s="106"/>
      <c r="I57" s="106"/>
      <c r="J57" s="107">
        <v>18.190000000000001</v>
      </c>
      <c r="K57" s="106"/>
      <c r="L57" s="106"/>
      <c r="M57" s="107">
        <v>18.25</v>
      </c>
      <c r="N57" s="106"/>
      <c r="O57" s="106"/>
      <c r="P57" s="106"/>
      <c r="Q57" s="107">
        <v>18.309999999999999</v>
      </c>
      <c r="R57" s="106"/>
      <c r="S57" s="106"/>
      <c r="T57" s="107">
        <v>18.36</v>
      </c>
      <c r="U57" s="106"/>
      <c r="V57" s="106"/>
      <c r="W57" s="108"/>
      <c r="X57" s="109">
        <v>18.45</v>
      </c>
      <c r="Y57" s="39">
        <v>35</v>
      </c>
      <c r="Z57" s="16"/>
      <c r="AA57" s="57"/>
      <c r="AB57" s="57"/>
      <c r="AC57" s="57"/>
    </row>
    <row r="58" spans="1:29" ht="15.6" customHeight="1" x14ac:dyDescent="0.2">
      <c r="A58" s="104"/>
      <c r="B58" s="33" t="s">
        <v>10</v>
      </c>
      <c r="C58" s="110">
        <v>18.100000000000001</v>
      </c>
      <c r="D58" s="111"/>
      <c r="E58" s="111"/>
      <c r="F58" s="112">
        <f>F57</f>
        <v>18.149999999999999</v>
      </c>
      <c r="G58" s="111"/>
      <c r="H58" s="111"/>
      <c r="I58" s="111"/>
      <c r="J58" s="112">
        <f>J57</f>
        <v>18.190000000000001</v>
      </c>
      <c r="K58" s="111"/>
      <c r="L58" s="111"/>
      <c r="M58" s="112">
        <f>M57</f>
        <v>18.25</v>
      </c>
      <c r="N58" s="111"/>
      <c r="O58" s="111"/>
      <c r="P58" s="111"/>
      <c r="Q58" s="112">
        <f>Q57</f>
        <v>18.309999999999999</v>
      </c>
      <c r="R58" s="111"/>
      <c r="S58" s="111"/>
      <c r="T58" s="112">
        <f>T57</f>
        <v>18.36</v>
      </c>
      <c r="U58" s="111"/>
      <c r="V58" s="111"/>
      <c r="W58" s="111"/>
      <c r="X58" s="113"/>
      <c r="Y58" s="38"/>
      <c r="Z58" s="17"/>
      <c r="AA58" s="57"/>
      <c r="AB58" s="57"/>
      <c r="AC58" s="57"/>
    </row>
    <row r="59" spans="1:29" ht="15.6" customHeight="1" thickBot="1" x14ac:dyDescent="0.25">
      <c r="A59" s="97">
        <v>210</v>
      </c>
      <c r="B59" s="59" t="s">
        <v>11</v>
      </c>
      <c r="C59" s="66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1"/>
      <c r="Y59" s="62"/>
      <c r="Z59" s="3"/>
      <c r="AA59" s="57"/>
      <c r="AB59" s="57"/>
      <c r="AC59" s="57"/>
    </row>
    <row r="60" spans="1:29" ht="15.6" customHeight="1" x14ac:dyDescent="0.2">
      <c r="A60" s="95"/>
      <c r="B60" s="30" t="s">
        <v>5</v>
      </c>
      <c r="C60" s="31"/>
      <c r="D60" s="28">
        <v>0</v>
      </c>
      <c r="E60" s="28">
        <v>0</v>
      </c>
      <c r="F60" s="28">
        <v>0</v>
      </c>
      <c r="G60" s="28">
        <v>0</v>
      </c>
      <c r="H60" s="28">
        <v>2</v>
      </c>
      <c r="I60" s="28">
        <v>0</v>
      </c>
      <c r="J60" s="28">
        <v>1</v>
      </c>
      <c r="K60" s="28">
        <v>0</v>
      </c>
      <c r="L60" s="28">
        <v>0</v>
      </c>
      <c r="M60" s="28">
        <v>0</v>
      </c>
      <c r="N60" s="28">
        <v>0</v>
      </c>
      <c r="O60" s="28">
        <v>1</v>
      </c>
      <c r="P60" s="28">
        <v>2</v>
      </c>
      <c r="Q60" s="28">
        <v>0</v>
      </c>
      <c r="R60" s="28">
        <v>1</v>
      </c>
      <c r="S60" s="28">
        <v>1</v>
      </c>
      <c r="T60" s="28">
        <v>1</v>
      </c>
      <c r="U60" s="28">
        <v>0</v>
      </c>
      <c r="V60" s="28">
        <v>1</v>
      </c>
      <c r="W60" s="28">
        <v>0</v>
      </c>
      <c r="X60" s="34">
        <v>0</v>
      </c>
      <c r="Y60" s="35" t="s">
        <v>6</v>
      </c>
      <c r="Z60" s="53"/>
      <c r="AA60" s="57"/>
      <c r="AB60" s="57"/>
      <c r="AC60" s="57"/>
    </row>
    <row r="61" spans="1:29" ht="15.6" customHeight="1" x14ac:dyDescent="0.2">
      <c r="A61" s="96">
        <v>19.05</v>
      </c>
      <c r="B61" s="32" t="s">
        <v>7</v>
      </c>
      <c r="C61" s="22">
        <v>1</v>
      </c>
      <c r="D61" s="4">
        <v>1</v>
      </c>
      <c r="E61" s="4">
        <v>0</v>
      </c>
      <c r="F61" s="4">
        <v>2</v>
      </c>
      <c r="G61" s="4">
        <v>1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1</v>
      </c>
      <c r="Q61" s="4">
        <v>2</v>
      </c>
      <c r="R61" s="4">
        <v>0</v>
      </c>
      <c r="S61" s="4">
        <v>0</v>
      </c>
      <c r="T61" s="4">
        <v>1</v>
      </c>
      <c r="U61" s="4">
        <v>0</v>
      </c>
      <c r="V61" s="4">
        <v>0</v>
      </c>
      <c r="W61" s="4">
        <v>0</v>
      </c>
      <c r="X61" s="21"/>
      <c r="Y61" s="36">
        <f>SUM(C61:W61)</f>
        <v>10</v>
      </c>
      <c r="Z61" s="16"/>
      <c r="AA61" s="57"/>
      <c r="AB61" s="57"/>
      <c r="AC61" s="57"/>
    </row>
    <row r="62" spans="1:29" ht="15.6" customHeight="1" x14ac:dyDescent="0.2">
      <c r="A62" s="102" t="s">
        <v>59</v>
      </c>
      <c r="B62" s="32" t="s">
        <v>8</v>
      </c>
      <c r="C62" s="22">
        <f>C61</f>
        <v>1</v>
      </c>
      <c r="D62" s="5">
        <f t="shared" ref="D62" si="146">C62-D60+D61</f>
        <v>2</v>
      </c>
      <c r="E62" s="5">
        <f>D62-E60+E61</f>
        <v>2</v>
      </c>
      <c r="F62" s="5">
        <f>E62-F60+F61</f>
        <v>4</v>
      </c>
      <c r="G62" s="5">
        <f t="shared" ref="G62" si="147">F62-G60+G61</f>
        <v>5</v>
      </c>
      <c r="H62" s="5">
        <f t="shared" ref="H62" si="148">G62-H60+H61</f>
        <v>4</v>
      </c>
      <c r="I62" s="5">
        <f t="shared" ref="I62" si="149">H62-I60+I61</f>
        <v>4</v>
      </c>
      <c r="J62" s="5">
        <f t="shared" ref="J62" si="150">I62-J60+J61</f>
        <v>3</v>
      </c>
      <c r="K62" s="5">
        <f t="shared" ref="K62" si="151">J62-K60+K61</f>
        <v>3</v>
      </c>
      <c r="L62" s="5">
        <f t="shared" ref="L62" si="152">K62-L60+L61</f>
        <v>3</v>
      </c>
      <c r="M62" s="5">
        <f t="shared" ref="M62" si="153">L62-M60+M61</f>
        <v>3</v>
      </c>
      <c r="N62" s="5">
        <f t="shared" ref="N62" si="154">M62-N60+N61</f>
        <v>3</v>
      </c>
      <c r="O62" s="5">
        <f t="shared" ref="O62" si="155">N62-O60+O61</f>
        <v>2</v>
      </c>
      <c r="P62" s="5">
        <f t="shared" ref="P62" si="156">O62-P60+P61</f>
        <v>1</v>
      </c>
      <c r="Q62" s="5">
        <f t="shared" ref="Q62" si="157">P62-Q60+Q61</f>
        <v>3</v>
      </c>
      <c r="R62" s="5">
        <f t="shared" ref="R62" si="158">Q62-R60+R61</f>
        <v>2</v>
      </c>
      <c r="S62" s="5">
        <f t="shared" ref="S62" si="159">R62-S60+S61</f>
        <v>1</v>
      </c>
      <c r="T62" s="5">
        <f t="shared" ref="T62" si="160">S62-T60+T61</f>
        <v>1</v>
      </c>
      <c r="U62" s="5">
        <f t="shared" ref="U62" si="161">T62-U60+U61</f>
        <v>1</v>
      </c>
      <c r="V62" s="5">
        <f t="shared" ref="V62" si="162">U62-V60+V61</f>
        <v>0</v>
      </c>
      <c r="W62" s="5">
        <f t="shared" ref="W62" si="163">V62-W60+W61</f>
        <v>0</v>
      </c>
      <c r="X62" s="37">
        <f>W62-X60</f>
        <v>0</v>
      </c>
      <c r="Y62" s="38"/>
      <c r="Z62" s="3">
        <f>MAX(C62:X62)</f>
        <v>5</v>
      </c>
      <c r="AA62" s="57"/>
      <c r="AB62" s="57"/>
      <c r="AC62" s="57"/>
    </row>
    <row r="63" spans="1:29" ht="15.6" customHeight="1" x14ac:dyDescent="0.2">
      <c r="A63" s="103"/>
      <c r="B63" s="32" t="s">
        <v>9</v>
      </c>
      <c r="C63" s="105"/>
      <c r="D63" s="106"/>
      <c r="E63" s="106"/>
      <c r="F63" s="107">
        <v>19.100000000000001</v>
      </c>
      <c r="G63" s="106"/>
      <c r="H63" s="106"/>
      <c r="I63" s="106"/>
      <c r="J63" s="107">
        <v>19.14</v>
      </c>
      <c r="K63" s="106"/>
      <c r="L63" s="106"/>
      <c r="M63" s="107">
        <v>19.2</v>
      </c>
      <c r="N63" s="106"/>
      <c r="O63" s="106"/>
      <c r="P63" s="106"/>
      <c r="Q63" s="107">
        <v>19.25</v>
      </c>
      <c r="R63" s="106"/>
      <c r="S63" s="106"/>
      <c r="T63" s="107">
        <v>19.309999999999999</v>
      </c>
      <c r="U63" s="106"/>
      <c r="V63" s="106"/>
      <c r="W63" s="108"/>
      <c r="X63" s="109">
        <v>19.39</v>
      </c>
      <c r="Y63" s="39">
        <v>34</v>
      </c>
      <c r="Z63" s="16"/>
      <c r="AA63" s="57"/>
      <c r="AB63" s="57"/>
      <c r="AC63" s="57"/>
    </row>
    <row r="64" spans="1:29" ht="15.6" customHeight="1" x14ac:dyDescent="0.2">
      <c r="A64" s="104"/>
      <c r="B64" s="33" t="s">
        <v>10</v>
      </c>
      <c r="C64" s="110">
        <v>19.05</v>
      </c>
      <c r="D64" s="111"/>
      <c r="E64" s="111"/>
      <c r="F64" s="112">
        <f>F63</f>
        <v>19.100000000000001</v>
      </c>
      <c r="G64" s="111"/>
      <c r="H64" s="111"/>
      <c r="I64" s="111"/>
      <c r="J64" s="112">
        <f>J63</f>
        <v>19.14</v>
      </c>
      <c r="K64" s="111"/>
      <c r="L64" s="111"/>
      <c r="M64" s="112">
        <f>M63</f>
        <v>19.2</v>
      </c>
      <c r="N64" s="111"/>
      <c r="O64" s="111"/>
      <c r="P64" s="111"/>
      <c r="Q64" s="112">
        <f>Q63</f>
        <v>19.25</v>
      </c>
      <c r="R64" s="111"/>
      <c r="S64" s="111"/>
      <c r="T64" s="112">
        <f>T63</f>
        <v>19.309999999999999</v>
      </c>
      <c r="U64" s="111"/>
      <c r="V64" s="111"/>
      <c r="W64" s="111"/>
      <c r="X64" s="113"/>
      <c r="Y64" s="38"/>
      <c r="Z64" s="17"/>
      <c r="AA64" s="57"/>
      <c r="AB64" s="57"/>
      <c r="AC64" s="57"/>
    </row>
    <row r="65" spans="1:29" ht="15.6" customHeight="1" thickBot="1" x14ac:dyDescent="0.25">
      <c r="A65" s="97">
        <v>520</v>
      </c>
      <c r="B65" s="59" t="s">
        <v>11</v>
      </c>
      <c r="C65" s="66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1"/>
      <c r="Y65" s="62"/>
      <c r="Z65" s="3"/>
      <c r="AA65" s="57"/>
      <c r="AB65" s="57"/>
      <c r="AC65" s="57"/>
    </row>
    <row r="66" spans="1:29" ht="15.6" customHeight="1" x14ac:dyDescent="0.2">
      <c r="A66" s="95"/>
      <c r="B66" s="30" t="s">
        <v>5</v>
      </c>
      <c r="C66" s="31"/>
      <c r="D66" s="28">
        <v>0</v>
      </c>
      <c r="E66" s="28">
        <v>0</v>
      </c>
      <c r="F66" s="28">
        <v>0</v>
      </c>
      <c r="G66" s="28">
        <v>0</v>
      </c>
      <c r="H66" s="28">
        <v>1</v>
      </c>
      <c r="I66" s="28">
        <v>0</v>
      </c>
      <c r="J66" s="28">
        <v>0</v>
      </c>
      <c r="K66" s="28">
        <v>0</v>
      </c>
      <c r="L66" s="28">
        <v>0</v>
      </c>
      <c r="M66" s="28">
        <v>0</v>
      </c>
      <c r="N66" s="28">
        <v>3</v>
      </c>
      <c r="O66" s="28">
        <v>1</v>
      </c>
      <c r="P66" s="28">
        <v>1</v>
      </c>
      <c r="Q66" s="28">
        <v>0</v>
      </c>
      <c r="R66" s="28">
        <v>1</v>
      </c>
      <c r="S66" s="28">
        <v>1</v>
      </c>
      <c r="T66" s="28">
        <v>1</v>
      </c>
      <c r="U66" s="28">
        <v>0</v>
      </c>
      <c r="V66" s="28">
        <v>2</v>
      </c>
      <c r="W66" s="28">
        <v>3</v>
      </c>
      <c r="X66" s="34">
        <v>0</v>
      </c>
      <c r="Y66" s="35" t="s">
        <v>6</v>
      </c>
      <c r="Z66" s="53"/>
      <c r="AA66" s="57"/>
      <c r="AB66" s="57"/>
      <c r="AC66" s="57"/>
    </row>
    <row r="67" spans="1:29" ht="15.6" customHeight="1" x14ac:dyDescent="0.2">
      <c r="A67" s="96">
        <v>20.05</v>
      </c>
      <c r="B67" s="32" t="s">
        <v>7</v>
      </c>
      <c r="C67" s="22">
        <v>2</v>
      </c>
      <c r="D67" s="4">
        <v>2</v>
      </c>
      <c r="E67" s="4">
        <v>0</v>
      </c>
      <c r="F67" s="4">
        <v>3</v>
      </c>
      <c r="G67" s="4">
        <v>1</v>
      </c>
      <c r="H67" s="4">
        <v>1</v>
      </c>
      <c r="I67" s="4">
        <v>0</v>
      </c>
      <c r="J67" s="4">
        <v>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1</v>
      </c>
      <c r="Q67" s="4">
        <v>2</v>
      </c>
      <c r="R67" s="4">
        <v>0</v>
      </c>
      <c r="S67" s="4">
        <v>0</v>
      </c>
      <c r="T67" s="4">
        <v>1</v>
      </c>
      <c r="U67" s="4">
        <v>0</v>
      </c>
      <c r="V67" s="4">
        <v>0</v>
      </c>
      <c r="W67" s="4">
        <v>0</v>
      </c>
      <c r="X67" s="21"/>
      <c r="Y67" s="36">
        <f>SUM(C67:W67)</f>
        <v>14</v>
      </c>
      <c r="Z67" s="16"/>
      <c r="AA67" s="57"/>
      <c r="AB67" s="57"/>
      <c r="AC67" s="57"/>
    </row>
    <row r="68" spans="1:29" ht="15.6" customHeight="1" x14ac:dyDescent="0.2">
      <c r="A68" s="102" t="s">
        <v>59</v>
      </c>
      <c r="B68" s="32" t="s">
        <v>8</v>
      </c>
      <c r="C68" s="22">
        <f>C67</f>
        <v>2</v>
      </c>
      <c r="D68" s="5">
        <f t="shared" ref="D68" si="164">C68-D66+D67</f>
        <v>4</v>
      </c>
      <c r="E68" s="5">
        <f>D68-E66+E67</f>
        <v>4</v>
      </c>
      <c r="F68" s="5">
        <f>E68-F66+F67</f>
        <v>7</v>
      </c>
      <c r="G68" s="5">
        <f t="shared" ref="G68" si="165">F68-G66+G67</f>
        <v>8</v>
      </c>
      <c r="H68" s="5">
        <f t="shared" ref="H68" si="166">G68-H66+H67</f>
        <v>8</v>
      </c>
      <c r="I68" s="5">
        <f t="shared" ref="I68" si="167">H68-I66+I67</f>
        <v>8</v>
      </c>
      <c r="J68" s="5">
        <f t="shared" ref="J68" si="168">I68-J66+J67</f>
        <v>9</v>
      </c>
      <c r="K68" s="5">
        <f t="shared" ref="K68" si="169">J68-K66+K67</f>
        <v>9</v>
      </c>
      <c r="L68" s="5">
        <f t="shared" ref="L68" si="170">K68-L66+L67</f>
        <v>9</v>
      </c>
      <c r="M68" s="5">
        <f t="shared" ref="M68" si="171">L68-M66+M67</f>
        <v>9</v>
      </c>
      <c r="N68" s="5">
        <f t="shared" ref="N68" si="172">M68-N66+N67</f>
        <v>6</v>
      </c>
      <c r="O68" s="5">
        <f t="shared" ref="O68" si="173">N68-O66+O67</f>
        <v>5</v>
      </c>
      <c r="P68" s="5">
        <f t="shared" ref="P68" si="174">O68-P66+P67</f>
        <v>5</v>
      </c>
      <c r="Q68" s="5">
        <f t="shared" ref="Q68" si="175">P68-Q66+Q67</f>
        <v>7</v>
      </c>
      <c r="R68" s="5">
        <f t="shared" ref="R68" si="176">Q68-R66+R67</f>
        <v>6</v>
      </c>
      <c r="S68" s="5">
        <f t="shared" ref="S68" si="177">R68-S66+S67</f>
        <v>5</v>
      </c>
      <c r="T68" s="5">
        <f t="shared" ref="T68" si="178">S68-T66+T67</f>
        <v>5</v>
      </c>
      <c r="U68" s="5">
        <f t="shared" ref="U68" si="179">T68-U66+U67</f>
        <v>5</v>
      </c>
      <c r="V68" s="5">
        <f t="shared" ref="V68" si="180">U68-V66+V67</f>
        <v>3</v>
      </c>
      <c r="W68" s="5">
        <f t="shared" ref="W68" si="181">V68-W66+W67</f>
        <v>0</v>
      </c>
      <c r="X68" s="37">
        <f>W68-X66</f>
        <v>0</v>
      </c>
      <c r="Y68" s="38"/>
      <c r="Z68" s="3">
        <f>MAX(C68:X68)</f>
        <v>9</v>
      </c>
      <c r="AA68" s="57"/>
      <c r="AB68" s="57"/>
      <c r="AC68" s="57"/>
    </row>
    <row r="69" spans="1:29" ht="15.6" customHeight="1" x14ac:dyDescent="0.2">
      <c r="A69" s="103"/>
      <c r="B69" s="32" t="s">
        <v>9</v>
      </c>
      <c r="C69" s="105"/>
      <c r="D69" s="106"/>
      <c r="E69" s="106"/>
      <c r="F69" s="107">
        <v>20.09</v>
      </c>
      <c r="G69" s="106"/>
      <c r="H69" s="106"/>
      <c r="I69" s="106"/>
      <c r="J69" s="107">
        <v>20.14</v>
      </c>
      <c r="K69" s="106"/>
      <c r="L69" s="106"/>
      <c r="M69" s="107">
        <v>20.18</v>
      </c>
      <c r="N69" s="106"/>
      <c r="O69" s="106"/>
      <c r="P69" s="106"/>
      <c r="Q69" s="107">
        <v>20.27</v>
      </c>
      <c r="R69" s="106"/>
      <c r="S69" s="106"/>
      <c r="T69" s="107">
        <v>20.32</v>
      </c>
      <c r="U69" s="106"/>
      <c r="V69" s="106"/>
      <c r="W69" s="108"/>
      <c r="X69" s="109">
        <v>20.399999999999999</v>
      </c>
      <c r="Y69" s="39">
        <v>35</v>
      </c>
      <c r="Z69" s="16"/>
      <c r="AA69" s="57"/>
      <c r="AB69" s="57"/>
      <c r="AC69" s="57"/>
    </row>
    <row r="70" spans="1:29" ht="15.6" customHeight="1" x14ac:dyDescent="0.2">
      <c r="A70" s="104"/>
      <c r="B70" s="33" t="s">
        <v>10</v>
      </c>
      <c r="C70" s="110">
        <v>20.05</v>
      </c>
      <c r="D70" s="111"/>
      <c r="E70" s="111"/>
      <c r="F70" s="112">
        <f>F69</f>
        <v>20.09</v>
      </c>
      <c r="G70" s="111"/>
      <c r="H70" s="111"/>
      <c r="I70" s="111"/>
      <c r="J70" s="112">
        <f>J69</f>
        <v>20.14</v>
      </c>
      <c r="K70" s="111"/>
      <c r="L70" s="111"/>
      <c r="M70" s="112">
        <f>M69</f>
        <v>20.18</v>
      </c>
      <c r="N70" s="111"/>
      <c r="O70" s="111"/>
      <c r="P70" s="111"/>
      <c r="Q70" s="112">
        <f>Q69</f>
        <v>20.27</v>
      </c>
      <c r="R70" s="111"/>
      <c r="S70" s="111"/>
      <c r="T70" s="112">
        <f>T69</f>
        <v>20.32</v>
      </c>
      <c r="U70" s="111"/>
      <c r="V70" s="111"/>
      <c r="W70" s="111"/>
      <c r="X70" s="113"/>
      <c r="Y70" s="38"/>
      <c r="Z70" s="17"/>
      <c r="AA70" s="57"/>
      <c r="AB70" s="57"/>
      <c r="AC70" s="57"/>
    </row>
    <row r="71" spans="1:29" ht="15.6" customHeight="1" thickBot="1" x14ac:dyDescent="0.25">
      <c r="A71" s="59">
        <v>210</v>
      </c>
      <c r="B71" s="59" t="s">
        <v>11</v>
      </c>
      <c r="C71" s="66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1"/>
      <c r="Y71" s="62"/>
      <c r="Z71" s="3"/>
      <c r="AA71" s="57"/>
      <c r="AB71" s="57"/>
      <c r="AC71" s="57"/>
    </row>
    <row r="72" spans="1:29" s="57" customFormat="1" ht="15.6" customHeight="1" x14ac:dyDescent="0.2">
      <c r="A72" s="71" t="s">
        <v>12</v>
      </c>
      <c r="B72" s="67"/>
      <c r="C72" s="8"/>
      <c r="D72" s="9">
        <f t="shared" ref="D72:X72" si="182">SUMIF($B6:$B71,"l. wys.",D6:D71)</f>
        <v>1</v>
      </c>
      <c r="E72" s="9">
        <f t="shared" si="182"/>
        <v>3</v>
      </c>
      <c r="F72" s="9">
        <f t="shared" si="182"/>
        <v>3</v>
      </c>
      <c r="G72" s="9">
        <f t="shared" si="182"/>
        <v>6</v>
      </c>
      <c r="H72" s="9">
        <f t="shared" si="182"/>
        <v>3</v>
      </c>
      <c r="I72" s="9">
        <f t="shared" si="182"/>
        <v>1</v>
      </c>
      <c r="J72" s="9">
        <f t="shared" si="182"/>
        <v>2</v>
      </c>
      <c r="K72" s="9">
        <f t="shared" si="182"/>
        <v>0</v>
      </c>
      <c r="L72" s="9">
        <f t="shared" si="182"/>
        <v>1</v>
      </c>
      <c r="M72" s="9">
        <f t="shared" si="182"/>
        <v>9</v>
      </c>
      <c r="N72" s="9">
        <f t="shared" si="182"/>
        <v>13</v>
      </c>
      <c r="O72" s="9">
        <f t="shared" si="182"/>
        <v>8</v>
      </c>
      <c r="P72" s="9">
        <f t="shared" si="182"/>
        <v>9</v>
      </c>
      <c r="Q72" s="9">
        <f t="shared" si="182"/>
        <v>4</v>
      </c>
      <c r="R72" s="9">
        <f t="shared" si="182"/>
        <v>7</v>
      </c>
      <c r="S72" s="9">
        <f t="shared" si="182"/>
        <v>5</v>
      </c>
      <c r="T72" s="9">
        <f t="shared" si="182"/>
        <v>13</v>
      </c>
      <c r="U72" s="9">
        <f t="shared" si="182"/>
        <v>7</v>
      </c>
      <c r="V72" s="9">
        <f t="shared" si="182"/>
        <v>8</v>
      </c>
      <c r="W72" s="9">
        <f t="shared" si="182"/>
        <v>47</v>
      </c>
      <c r="X72" s="9">
        <f t="shared" si="182"/>
        <v>41</v>
      </c>
      <c r="Y72" s="55" t="str">
        <f>"Σ: "&amp;SUM(C72:X72)</f>
        <v>Σ: 191</v>
      </c>
      <c r="Z72" s="56"/>
    </row>
    <row r="73" spans="1:29" s="57" customFormat="1" ht="15.6" customHeight="1" thickBot="1" x14ac:dyDescent="0.25">
      <c r="A73" s="72" t="s">
        <v>13</v>
      </c>
      <c r="B73" s="68"/>
      <c r="C73" s="10">
        <f t="shared" ref="C73:W73" si="183">SUMIF($B6:$B71,"l. wsiad.",C6:C71)</f>
        <v>21</v>
      </c>
      <c r="D73" s="11">
        <f t="shared" si="183"/>
        <v>8</v>
      </c>
      <c r="E73" s="11">
        <f t="shared" si="183"/>
        <v>8</v>
      </c>
      <c r="F73" s="11">
        <f t="shared" si="183"/>
        <v>12</v>
      </c>
      <c r="G73" s="11">
        <f t="shared" si="183"/>
        <v>6</v>
      </c>
      <c r="H73" s="11">
        <f t="shared" si="183"/>
        <v>8</v>
      </c>
      <c r="I73" s="11">
        <f t="shared" si="183"/>
        <v>5</v>
      </c>
      <c r="J73" s="11">
        <f t="shared" si="183"/>
        <v>32</v>
      </c>
      <c r="K73" s="11">
        <f t="shared" si="183"/>
        <v>6</v>
      </c>
      <c r="L73" s="11">
        <f t="shared" si="183"/>
        <v>2</v>
      </c>
      <c r="M73" s="11">
        <f t="shared" si="183"/>
        <v>8</v>
      </c>
      <c r="N73" s="11">
        <f t="shared" si="183"/>
        <v>10</v>
      </c>
      <c r="O73" s="11">
        <f t="shared" si="183"/>
        <v>2</v>
      </c>
      <c r="P73" s="11">
        <f t="shared" si="183"/>
        <v>11</v>
      </c>
      <c r="Q73" s="11">
        <f t="shared" si="183"/>
        <v>8</v>
      </c>
      <c r="R73" s="11">
        <f t="shared" si="183"/>
        <v>1</v>
      </c>
      <c r="S73" s="11">
        <f t="shared" si="183"/>
        <v>2</v>
      </c>
      <c r="T73" s="11">
        <f t="shared" si="183"/>
        <v>26</v>
      </c>
      <c r="U73" s="11">
        <f t="shared" si="183"/>
        <v>6</v>
      </c>
      <c r="V73" s="11">
        <f t="shared" si="183"/>
        <v>4</v>
      </c>
      <c r="W73" s="12">
        <f t="shared" si="183"/>
        <v>5</v>
      </c>
      <c r="X73" s="13"/>
      <c r="Y73" s="58" t="str">
        <f>"Σ: "&amp;SUM(C73:X73)</f>
        <v>Σ: 191</v>
      </c>
      <c r="Z73" s="14"/>
    </row>
    <row r="74" spans="1:29" x14ac:dyDescent="0.2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73" t="s">
        <v>12</v>
      </c>
      <c r="V74" s="74"/>
      <c r="W74" s="74"/>
      <c r="X74" s="74"/>
      <c r="Y74" s="75" t="str">
        <f>"Σ: "&amp;SUM(C72:X72)+SUM('P Wieniecka&gt;Dębowa'!C60:W60)</f>
        <v>Σ: 344</v>
      </c>
      <c r="Z74" s="57"/>
      <c r="AA74" s="57"/>
      <c r="AB74" s="57"/>
      <c r="AC74" s="57"/>
    </row>
    <row r="75" spans="1:29" ht="15.75" thickBot="1" x14ac:dyDescent="0.25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76" t="s">
        <v>13</v>
      </c>
      <c r="V75" s="77"/>
      <c r="W75" s="77"/>
      <c r="X75" s="77"/>
      <c r="Y75" s="78" t="str">
        <f>"Σ: "&amp;SUM(C73:X73)+SUM('P Wieniecka&gt;Dębowa'!C61:W61)</f>
        <v>Σ: 344</v>
      </c>
      <c r="Z75" s="70"/>
      <c r="AA75" s="57"/>
      <c r="AB75" s="57"/>
      <c r="AC75" s="57"/>
    </row>
    <row r="76" spans="1:29" x14ac:dyDescent="0.2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  <c r="AA76" s="57"/>
      <c r="AB76" s="57"/>
      <c r="AC76" s="57"/>
    </row>
    <row r="77" spans="1:29" x14ac:dyDescent="0.2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</row>
    <row r="78" spans="1:29" x14ac:dyDescent="0.2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</row>
    <row r="79" spans="1:29" x14ac:dyDescent="0.2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</row>
    <row r="80" spans="1:29" x14ac:dyDescent="0.2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</row>
    <row r="81" spans="1:29" x14ac:dyDescent="0.2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</row>
    <row r="82" spans="1:29" x14ac:dyDescent="0.2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  <c r="AA82" s="57"/>
      <c r="AB82" s="57"/>
      <c r="AC82" s="57"/>
    </row>
    <row r="83" spans="1:29" x14ac:dyDescent="0.2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  <c r="AA83" s="57"/>
      <c r="AB83" s="57"/>
      <c r="AC83" s="57"/>
    </row>
    <row r="84" spans="1:29" x14ac:dyDescent="0.2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  <c r="AA84" s="57"/>
      <c r="AB84" s="57"/>
      <c r="AC84" s="57"/>
    </row>
    <row r="85" spans="1:29" x14ac:dyDescent="0.2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  <c r="AA85" s="57"/>
      <c r="AB85" s="57"/>
      <c r="AC85" s="57"/>
    </row>
  </sheetData>
  <sheetProtection selectLockedCells="1" selectUnlockedCells="1"/>
  <mergeCells count="11">
    <mergeCell ref="A68:A70"/>
    <mergeCell ref="A38:A40"/>
    <mergeCell ref="A44:A46"/>
    <mergeCell ref="A50:A52"/>
    <mergeCell ref="A56:A58"/>
    <mergeCell ref="A62:A64"/>
    <mergeCell ref="A8:A10"/>
    <mergeCell ref="A14:A16"/>
    <mergeCell ref="A20:A22"/>
    <mergeCell ref="A26:A28"/>
    <mergeCell ref="A32:A34"/>
  </mergeCells>
  <conditionalFormatting sqref="Y8:Y71">
    <cfRule type="expression" dxfId="261" priority="134" stopIfTrue="1">
      <formula>AJ8</formula>
    </cfRule>
  </conditionalFormatting>
  <conditionalFormatting sqref="C8:X8">
    <cfRule type="cellIs" dxfId="260" priority="135" stopIfTrue="1" operator="equal">
      <formula>$Z8</formula>
    </cfRule>
  </conditionalFormatting>
  <conditionalFormatting sqref="Y26:Y29">
    <cfRule type="expression" dxfId="259" priority="105" stopIfTrue="1">
      <formula>AJ26</formula>
    </cfRule>
  </conditionalFormatting>
  <conditionalFormatting sqref="C26:X26">
    <cfRule type="cellIs" dxfId="258" priority="104" stopIfTrue="1" operator="equal">
      <formula>$Z26</formula>
    </cfRule>
  </conditionalFormatting>
  <conditionalFormatting sqref="C26:X26">
    <cfRule type="cellIs" dxfId="257" priority="103" stopIfTrue="1" operator="equal">
      <formula>$Z26</formula>
    </cfRule>
  </conditionalFormatting>
  <conditionalFormatting sqref="Y26:Y29">
    <cfRule type="expression" dxfId="256" priority="102" stopIfTrue="1">
      <formula>AJ26</formula>
    </cfRule>
  </conditionalFormatting>
  <conditionalFormatting sqref="C26:X26">
    <cfRule type="cellIs" dxfId="255" priority="101" stopIfTrue="1" operator="equal">
      <formula>$Z26</formula>
    </cfRule>
  </conditionalFormatting>
  <conditionalFormatting sqref="Y26:Y29">
    <cfRule type="expression" dxfId="254" priority="100" stopIfTrue="1">
      <formula>AJ26</formula>
    </cfRule>
  </conditionalFormatting>
  <conditionalFormatting sqref="C26:X26">
    <cfRule type="cellIs" dxfId="253" priority="99" stopIfTrue="1" operator="equal">
      <formula>$Z26</formula>
    </cfRule>
  </conditionalFormatting>
  <conditionalFormatting sqref="Y14:Y17">
    <cfRule type="expression" dxfId="252" priority="98" stopIfTrue="1">
      <formula>AJ14</formula>
    </cfRule>
  </conditionalFormatting>
  <conditionalFormatting sqref="C14:X14">
    <cfRule type="cellIs" dxfId="251" priority="97" stopIfTrue="1" operator="equal">
      <formula>$Z14</formula>
    </cfRule>
  </conditionalFormatting>
  <conditionalFormatting sqref="C14:X14">
    <cfRule type="cellIs" dxfId="250" priority="96" stopIfTrue="1" operator="equal">
      <formula>$Z14</formula>
    </cfRule>
  </conditionalFormatting>
  <conditionalFormatting sqref="Y14:Y17">
    <cfRule type="expression" dxfId="249" priority="95" stopIfTrue="1">
      <formula>AJ14</formula>
    </cfRule>
  </conditionalFormatting>
  <conditionalFormatting sqref="C14:X14">
    <cfRule type="cellIs" dxfId="248" priority="94" stopIfTrue="1" operator="equal">
      <formula>$Z14</formula>
    </cfRule>
  </conditionalFormatting>
  <conditionalFormatting sqref="Y14:Y17">
    <cfRule type="expression" dxfId="247" priority="93" stopIfTrue="1">
      <formula>AJ14</formula>
    </cfRule>
  </conditionalFormatting>
  <conditionalFormatting sqref="C14:X14">
    <cfRule type="cellIs" dxfId="246" priority="92" stopIfTrue="1" operator="equal">
      <formula>$Z14</formula>
    </cfRule>
  </conditionalFormatting>
  <conditionalFormatting sqref="Y20:Y23">
    <cfRule type="expression" dxfId="245" priority="91" stopIfTrue="1">
      <formula>AJ20</formula>
    </cfRule>
  </conditionalFormatting>
  <conditionalFormatting sqref="C20:X20">
    <cfRule type="cellIs" dxfId="244" priority="90" stopIfTrue="1" operator="equal">
      <formula>$Z20</formula>
    </cfRule>
  </conditionalFormatting>
  <conditionalFormatting sqref="C20:X20">
    <cfRule type="cellIs" dxfId="243" priority="89" stopIfTrue="1" operator="equal">
      <formula>$Z20</formula>
    </cfRule>
  </conditionalFormatting>
  <conditionalFormatting sqref="Y20:Y23">
    <cfRule type="expression" dxfId="242" priority="88" stopIfTrue="1">
      <formula>AJ20</formula>
    </cfRule>
  </conditionalFormatting>
  <conditionalFormatting sqref="C20:X20">
    <cfRule type="cellIs" dxfId="241" priority="87" stopIfTrue="1" operator="equal">
      <formula>$Z20</formula>
    </cfRule>
  </conditionalFormatting>
  <conditionalFormatting sqref="Y20:Y23">
    <cfRule type="expression" dxfId="240" priority="86" stopIfTrue="1">
      <formula>AJ20</formula>
    </cfRule>
  </conditionalFormatting>
  <conditionalFormatting sqref="C20:X20">
    <cfRule type="cellIs" dxfId="239" priority="85" stopIfTrue="1" operator="equal">
      <formula>$Z20</formula>
    </cfRule>
  </conditionalFormatting>
  <conditionalFormatting sqref="Y44:Y47">
    <cfRule type="expression" dxfId="238" priority="84" stopIfTrue="1">
      <formula>AJ44</formula>
    </cfRule>
  </conditionalFormatting>
  <conditionalFormatting sqref="C44:X44">
    <cfRule type="cellIs" dxfId="237" priority="83" stopIfTrue="1" operator="equal">
      <formula>$Z44</formula>
    </cfRule>
  </conditionalFormatting>
  <conditionalFormatting sqref="C44:X44">
    <cfRule type="cellIs" dxfId="236" priority="82" stopIfTrue="1" operator="equal">
      <formula>$Z44</formula>
    </cfRule>
  </conditionalFormatting>
  <conditionalFormatting sqref="Y44:Y47">
    <cfRule type="expression" dxfId="235" priority="81" stopIfTrue="1">
      <formula>AJ44</formula>
    </cfRule>
  </conditionalFormatting>
  <conditionalFormatting sqref="C44:X44">
    <cfRule type="cellIs" dxfId="234" priority="80" stopIfTrue="1" operator="equal">
      <formula>$Z44</formula>
    </cfRule>
  </conditionalFormatting>
  <conditionalFormatting sqref="Y44:Y47">
    <cfRule type="expression" dxfId="233" priority="79" stopIfTrue="1">
      <formula>AJ44</formula>
    </cfRule>
  </conditionalFormatting>
  <conditionalFormatting sqref="C44:X44">
    <cfRule type="cellIs" dxfId="232" priority="78" stopIfTrue="1" operator="equal">
      <formula>$Z44</formula>
    </cfRule>
  </conditionalFormatting>
  <conditionalFormatting sqref="Y32:Y35">
    <cfRule type="expression" dxfId="231" priority="77" stopIfTrue="1">
      <formula>AJ32</formula>
    </cfRule>
  </conditionalFormatting>
  <conditionalFormatting sqref="C32:X32">
    <cfRule type="cellIs" dxfId="230" priority="76" stopIfTrue="1" operator="equal">
      <formula>$Z32</formula>
    </cfRule>
  </conditionalFormatting>
  <conditionalFormatting sqref="C32:X32">
    <cfRule type="cellIs" dxfId="229" priority="75" stopIfTrue="1" operator="equal">
      <formula>$Z32</formula>
    </cfRule>
  </conditionalFormatting>
  <conditionalFormatting sqref="Y32:Y35">
    <cfRule type="expression" dxfId="228" priority="74" stopIfTrue="1">
      <formula>AJ32</formula>
    </cfRule>
  </conditionalFormatting>
  <conditionalFormatting sqref="C32:X32">
    <cfRule type="cellIs" dxfId="227" priority="73" stopIfTrue="1" operator="equal">
      <formula>$Z32</formula>
    </cfRule>
  </conditionalFormatting>
  <conditionalFormatting sqref="Y32:Y35">
    <cfRule type="expression" dxfId="226" priority="72" stopIfTrue="1">
      <formula>AJ32</formula>
    </cfRule>
  </conditionalFormatting>
  <conditionalFormatting sqref="C32:X32">
    <cfRule type="cellIs" dxfId="225" priority="71" stopIfTrue="1" operator="equal">
      <formula>$Z32</formula>
    </cfRule>
  </conditionalFormatting>
  <conditionalFormatting sqref="Y38:Y41">
    <cfRule type="expression" dxfId="224" priority="70" stopIfTrue="1">
      <formula>AJ38</formula>
    </cfRule>
  </conditionalFormatting>
  <conditionalFormatting sqref="C38:X38">
    <cfRule type="cellIs" dxfId="223" priority="69" stopIfTrue="1" operator="equal">
      <formula>$Z38</formula>
    </cfRule>
  </conditionalFormatting>
  <conditionalFormatting sqref="C38:X38">
    <cfRule type="cellIs" dxfId="222" priority="68" stopIfTrue="1" operator="equal">
      <formula>$Z38</formula>
    </cfRule>
  </conditionalFormatting>
  <conditionalFormatting sqref="Y38:Y41">
    <cfRule type="expression" dxfId="221" priority="67" stopIfTrue="1">
      <formula>AJ38</formula>
    </cfRule>
  </conditionalFormatting>
  <conditionalFormatting sqref="C38:X38">
    <cfRule type="cellIs" dxfId="220" priority="66" stopIfTrue="1" operator="equal">
      <formula>$Z38</formula>
    </cfRule>
  </conditionalFormatting>
  <conditionalFormatting sqref="Y38:Y41">
    <cfRule type="expression" dxfId="219" priority="65" stopIfTrue="1">
      <formula>AJ38</formula>
    </cfRule>
  </conditionalFormatting>
  <conditionalFormatting sqref="C38:X38">
    <cfRule type="cellIs" dxfId="218" priority="64" stopIfTrue="1" operator="equal">
      <formula>$Z38</formula>
    </cfRule>
  </conditionalFormatting>
  <conditionalFormatting sqref="Y62:Y65">
    <cfRule type="expression" dxfId="217" priority="63" stopIfTrue="1">
      <formula>AJ62</formula>
    </cfRule>
  </conditionalFormatting>
  <conditionalFormatting sqref="C62:X62">
    <cfRule type="cellIs" dxfId="216" priority="62" stopIfTrue="1" operator="equal">
      <formula>$Z62</formula>
    </cfRule>
  </conditionalFormatting>
  <conditionalFormatting sqref="C62:X62">
    <cfRule type="cellIs" dxfId="215" priority="61" stopIfTrue="1" operator="equal">
      <formula>$Z62</formula>
    </cfRule>
  </conditionalFormatting>
  <conditionalFormatting sqref="Y62:Y65">
    <cfRule type="expression" dxfId="214" priority="60" stopIfTrue="1">
      <formula>AJ62</formula>
    </cfRule>
  </conditionalFormatting>
  <conditionalFormatting sqref="C62:X62">
    <cfRule type="cellIs" dxfId="213" priority="59" stopIfTrue="1" operator="equal">
      <formula>$Z62</formula>
    </cfRule>
  </conditionalFormatting>
  <conditionalFormatting sqref="Y62:Y65">
    <cfRule type="expression" dxfId="212" priority="58" stopIfTrue="1">
      <formula>AJ62</formula>
    </cfRule>
  </conditionalFormatting>
  <conditionalFormatting sqref="C62:X62">
    <cfRule type="cellIs" dxfId="211" priority="57" stopIfTrue="1" operator="equal">
      <formula>$Z62</formula>
    </cfRule>
  </conditionalFormatting>
  <conditionalFormatting sqref="Y50:Y53">
    <cfRule type="expression" dxfId="210" priority="56" stopIfTrue="1">
      <formula>AJ50</formula>
    </cfRule>
  </conditionalFormatting>
  <conditionalFormatting sqref="C50:X50">
    <cfRule type="cellIs" dxfId="209" priority="55" stopIfTrue="1" operator="equal">
      <formula>$Z50</formula>
    </cfRule>
  </conditionalFormatting>
  <conditionalFormatting sqref="C50:X50">
    <cfRule type="cellIs" dxfId="208" priority="54" stopIfTrue="1" operator="equal">
      <formula>$Z50</formula>
    </cfRule>
  </conditionalFormatting>
  <conditionalFormatting sqref="Y50:Y53">
    <cfRule type="expression" dxfId="207" priority="53" stopIfTrue="1">
      <formula>AJ50</formula>
    </cfRule>
  </conditionalFormatting>
  <conditionalFormatting sqref="C50:X50">
    <cfRule type="cellIs" dxfId="206" priority="52" stopIfTrue="1" operator="equal">
      <formula>$Z50</formula>
    </cfRule>
  </conditionalFormatting>
  <conditionalFormatting sqref="Y50:Y53">
    <cfRule type="expression" dxfId="205" priority="51" stopIfTrue="1">
      <formula>AJ50</formula>
    </cfRule>
  </conditionalFormatting>
  <conditionalFormatting sqref="C50:X50">
    <cfRule type="cellIs" dxfId="204" priority="50" stopIfTrue="1" operator="equal">
      <formula>$Z50</formula>
    </cfRule>
  </conditionalFormatting>
  <conditionalFormatting sqref="Y56:Y59">
    <cfRule type="expression" dxfId="203" priority="49" stopIfTrue="1">
      <formula>AJ56</formula>
    </cfRule>
  </conditionalFormatting>
  <conditionalFormatting sqref="C56:X56">
    <cfRule type="cellIs" dxfId="202" priority="48" stopIfTrue="1" operator="equal">
      <formula>$Z56</formula>
    </cfRule>
  </conditionalFormatting>
  <conditionalFormatting sqref="C56:X56">
    <cfRule type="cellIs" dxfId="201" priority="47" stopIfTrue="1" operator="equal">
      <formula>$Z56</formula>
    </cfRule>
  </conditionalFormatting>
  <conditionalFormatting sqref="Y56:Y59">
    <cfRule type="expression" dxfId="200" priority="46" stopIfTrue="1">
      <formula>AJ56</formula>
    </cfRule>
  </conditionalFormatting>
  <conditionalFormatting sqref="C56:X56">
    <cfRule type="cellIs" dxfId="199" priority="45" stopIfTrue="1" operator="equal">
      <formula>$Z56</formula>
    </cfRule>
  </conditionalFormatting>
  <conditionalFormatting sqref="Y56:Y59">
    <cfRule type="expression" dxfId="198" priority="44" stopIfTrue="1">
      <formula>AJ56</formula>
    </cfRule>
  </conditionalFormatting>
  <conditionalFormatting sqref="C56:X56">
    <cfRule type="cellIs" dxfId="197" priority="43" stopIfTrue="1" operator="equal">
      <formula>$Z56</formula>
    </cfRule>
  </conditionalFormatting>
  <conditionalFormatting sqref="Y68:Y71">
    <cfRule type="expression" dxfId="196" priority="35" stopIfTrue="1">
      <formula>AJ68</formula>
    </cfRule>
  </conditionalFormatting>
  <conditionalFormatting sqref="C68:X68">
    <cfRule type="cellIs" dxfId="195" priority="34" stopIfTrue="1" operator="equal">
      <formula>$Z68</formula>
    </cfRule>
  </conditionalFormatting>
  <conditionalFormatting sqref="C68:X68">
    <cfRule type="cellIs" dxfId="194" priority="33" stopIfTrue="1" operator="equal">
      <formula>$Z68</formula>
    </cfRule>
  </conditionalFormatting>
  <conditionalFormatting sqref="Y68:Y71">
    <cfRule type="expression" dxfId="193" priority="32" stopIfTrue="1">
      <formula>AJ68</formula>
    </cfRule>
  </conditionalFormatting>
  <conditionalFormatting sqref="C68:X68">
    <cfRule type="cellIs" dxfId="192" priority="31" stopIfTrue="1" operator="equal">
      <formula>$Z68</formula>
    </cfRule>
  </conditionalFormatting>
  <conditionalFormatting sqref="Y68:Y71">
    <cfRule type="expression" dxfId="191" priority="30" stopIfTrue="1">
      <formula>AJ68</formula>
    </cfRule>
  </conditionalFormatting>
  <conditionalFormatting sqref="C68:X68">
    <cfRule type="cellIs" dxfId="190" priority="29" stopIfTrue="1" operator="equal">
      <formula>$Z68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4" man="1"/>
    <brk id="53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23" width="5.28515625" style="45" customWidth="1"/>
    <col min="24" max="24" width="11.7109375" style="45" customWidth="1"/>
    <col min="25" max="25" width="6.7109375" style="45" customWidth="1"/>
    <col min="26" max="16384" width="9.140625" style="45"/>
  </cols>
  <sheetData>
    <row r="1" spans="1:28" ht="21.95" customHeight="1" x14ac:dyDescent="0.2">
      <c r="A1" s="18" t="s">
        <v>15</v>
      </c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2"/>
      <c r="N1" s="63" t="s">
        <v>65</v>
      </c>
      <c r="O1" s="19"/>
      <c r="P1" s="19"/>
      <c r="Q1" s="19"/>
      <c r="R1" s="19"/>
      <c r="S1" s="19"/>
      <c r="T1" s="19"/>
      <c r="U1" s="19"/>
      <c r="V1" s="19"/>
      <c r="W1" s="43"/>
      <c r="X1" s="44"/>
    </row>
    <row r="2" spans="1:28" ht="5.0999999999999996" customHeight="1" thickBot="1" x14ac:dyDescent="0.25">
      <c r="A2" s="20"/>
      <c r="B2" s="46"/>
      <c r="C2" s="46"/>
      <c r="D2" s="46"/>
      <c r="E2" s="46"/>
      <c r="F2" s="47"/>
      <c r="G2" s="47"/>
      <c r="H2" s="47"/>
      <c r="I2" s="47"/>
      <c r="J2" s="47"/>
      <c r="K2" s="47"/>
      <c r="L2" s="47"/>
      <c r="M2" s="48"/>
      <c r="N2" s="47"/>
      <c r="O2" s="1"/>
      <c r="P2" s="1"/>
      <c r="Q2" s="1"/>
      <c r="R2" s="1"/>
      <c r="S2" s="1"/>
      <c r="T2" s="46"/>
      <c r="U2" s="46"/>
      <c r="V2" s="46"/>
      <c r="W2" s="46"/>
      <c r="X2" s="49"/>
    </row>
    <row r="3" spans="1:28" ht="21.95" customHeight="1" thickBot="1" x14ac:dyDescent="0.25">
      <c r="A3" s="20" t="s">
        <v>0</v>
      </c>
      <c r="B3" s="23">
        <v>5</v>
      </c>
      <c r="C3" s="2" t="s">
        <v>60</v>
      </c>
      <c r="D3" s="2"/>
      <c r="E3" s="2"/>
      <c r="F3" s="2"/>
      <c r="G3" s="2"/>
      <c r="H3" s="2"/>
      <c r="I3" s="2"/>
      <c r="J3" s="2"/>
      <c r="K3" s="2"/>
      <c r="L3" s="2"/>
      <c r="M3" s="48"/>
      <c r="N3" s="86" t="s">
        <v>16</v>
      </c>
      <c r="O3" s="1"/>
      <c r="P3" s="1"/>
      <c r="Q3" s="1"/>
      <c r="R3" s="1"/>
      <c r="S3" s="1"/>
      <c r="T3" s="46"/>
      <c r="U3" s="46"/>
      <c r="V3" s="46"/>
      <c r="W3" s="46"/>
      <c r="X3" s="49"/>
    </row>
    <row r="4" spans="1:28" ht="5.0999999999999996" customHeight="1" thickBot="1" x14ac:dyDescent="0.3">
      <c r="A4" s="24"/>
      <c r="B4" s="25"/>
      <c r="C4" s="26"/>
      <c r="D4" s="26"/>
      <c r="E4" s="26"/>
      <c r="F4" s="50"/>
      <c r="G4" s="50"/>
      <c r="H4" s="50"/>
      <c r="I4" s="50"/>
      <c r="J4" s="50"/>
      <c r="K4" s="50"/>
      <c r="L4" s="50"/>
      <c r="M4" s="27"/>
      <c r="N4" s="25"/>
      <c r="O4" s="25"/>
      <c r="P4" s="25"/>
      <c r="Q4" s="25"/>
      <c r="R4" s="25"/>
      <c r="S4" s="25"/>
      <c r="T4" s="51"/>
      <c r="U4" s="51"/>
      <c r="V4" s="51"/>
      <c r="W4" s="51"/>
      <c r="X4" s="52"/>
    </row>
    <row r="5" spans="1:28" s="64" customFormat="1" ht="114.95" customHeight="1" thickBot="1" x14ac:dyDescent="0.25">
      <c r="A5" s="29" t="s">
        <v>2</v>
      </c>
      <c r="B5" s="29" t="s">
        <v>3</v>
      </c>
      <c r="C5" s="87" t="s">
        <v>17</v>
      </c>
      <c r="D5" s="87" t="s">
        <v>18</v>
      </c>
      <c r="E5" s="87" t="s">
        <v>19</v>
      </c>
      <c r="F5" s="87" t="s">
        <v>20</v>
      </c>
      <c r="G5" s="87" t="s">
        <v>21</v>
      </c>
      <c r="H5" s="87" t="s">
        <v>22</v>
      </c>
      <c r="I5" s="87" t="s">
        <v>23</v>
      </c>
      <c r="J5" s="87" t="s">
        <v>24</v>
      </c>
      <c r="K5" s="87" t="s">
        <v>25</v>
      </c>
      <c r="L5" s="87" t="s">
        <v>26</v>
      </c>
      <c r="M5" s="87" t="s">
        <v>27</v>
      </c>
      <c r="N5" s="87" t="s">
        <v>28</v>
      </c>
      <c r="O5" s="87" t="s">
        <v>29</v>
      </c>
      <c r="P5" s="87" t="s">
        <v>30</v>
      </c>
      <c r="Q5" s="87" t="s">
        <v>31</v>
      </c>
      <c r="R5" s="87" t="s">
        <v>32</v>
      </c>
      <c r="S5" s="87" t="s">
        <v>33</v>
      </c>
      <c r="T5" s="87" t="s">
        <v>34</v>
      </c>
      <c r="U5" s="87" t="s">
        <v>67</v>
      </c>
      <c r="V5" s="87" t="s">
        <v>35</v>
      </c>
      <c r="W5" s="87" t="s">
        <v>36</v>
      </c>
      <c r="X5" s="29" t="s">
        <v>14</v>
      </c>
      <c r="Y5" s="15" t="s">
        <v>4</v>
      </c>
    </row>
    <row r="6" spans="1:28" s="54" customFormat="1" ht="15.6" customHeight="1" x14ac:dyDescent="0.2">
      <c r="A6" s="95"/>
      <c r="B6" s="30" t="s">
        <v>5</v>
      </c>
      <c r="C6" s="31"/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1</v>
      </c>
      <c r="M6" s="28">
        <v>0</v>
      </c>
      <c r="N6" s="28">
        <v>0</v>
      </c>
      <c r="O6" s="28">
        <v>0</v>
      </c>
      <c r="P6" s="28">
        <v>1</v>
      </c>
      <c r="Q6" s="28">
        <v>0</v>
      </c>
      <c r="R6" s="28">
        <v>0</v>
      </c>
      <c r="S6" s="28">
        <v>0</v>
      </c>
      <c r="T6" s="28">
        <v>1</v>
      </c>
      <c r="U6" s="28">
        <v>3</v>
      </c>
      <c r="V6" s="28">
        <v>0</v>
      </c>
      <c r="W6" s="34">
        <v>0</v>
      </c>
      <c r="X6" s="35" t="s">
        <v>6</v>
      </c>
      <c r="Y6" s="53"/>
      <c r="Z6" s="57"/>
      <c r="AA6" s="57"/>
      <c r="AB6" s="57"/>
    </row>
    <row r="7" spans="1:28" s="54" customFormat="1" ht="15.6" customHeight="1" x14ac:dyDescent="0.2">
      <c r="A7" s="96">
        <v>6.2</v>
      </c>
      <c r="B7" s="32" t="s">
        <v>7</v>
      </c>
      <c r="C7" s="22">
        <v>0</v>
      </c>
      <c r="D7" s="4">
        <v>0</v>
      </c>
      <c r="E7" s="4">
        <v>0</v>
      </c>
      <c r="F7" s="4">
        <v>3</v>
      </c>
      <c r="G7" s="4">
        <v>0</v>
      </c>
      <c r="H7" s="4">
        <v>1</v>
      </c>
      <c r="I7" s="4">
        <v>0</v>
      </c>
      <c r="J7" s="4">
        <v>1</v>
      </c>
      <c r="K7" s="4">
        <v>0</v>
      </c>
      <c r="L7" s="4">
        <v>0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21"/>
      <c r="X7" s="36">
        <f>SUM(C7:V7)</f>
        <v>6</v>
      </c>
      <c r="Y7" s="16"/>
      <c r="Z7" s="57"/>
      <c r="AA7" s="57"/>
      <c r="AB7" s="57"/>
    </row>
    <row r="8" spans="1:28" s="54" customFormat="1" ht="15.6" customHeight="1" x14ac:dyDescent="0.2">
      <c r="A8" s="102" t="s">
        <v>58</v>
      </c>
      <c r="B8" s="32" t="s">
        <v>8</v>
      </c>
      <c r="C8" s="22">
        <f>C7</f>
        <v>0</v>
      </c>
      <c r="D8" s="5">
        <f t="shared" ref="D8:V8" si="0">C8-D6+D7</f>
        <v>0</v>
      </c>
      <c r="E8" s="5">
        <f t="shared" si="0"/>
        <v>0</v>
      </c>
      <c r="F8" s="5">
        <f t="shared" si="0"/>
        <v>3</v>
      </c>
      <c r="G8" s="5">
        <f t="shared" si="0"/>
        <v>3</v>
      </c>
      <c r="H8" s="5">
        <f t="shared" si="0"/>
        <v>4</v>
      </c>
      <c r="I8" s="5">
        <f t="shared" si="0"/>
        <v>4</v>
      </c>
      <c r="J8" s="5">
        <f t="shared" si="0"/>
        <v>5</v>
      </c>
      <c r="K8" s="5">
        <f t="shared" si="0"/>
        <v>5</v>
      </c>
      <c r="L8" s="5">
        <f t="shared" si="0"/>
        <v>4</v>
      </c>
      <c r="M8" s="5">
        <f t="shared" si="0"/>
        <v>4</v>
      </c>
      <c r="N8" s="5">
        <f t="shared" si="0"/>
        <v>5</v>
      </c>
      <c r="O8" s="5">
        <f t="shared" si="0"/>
        <v>5</v>
      </c>
      <c r="P8" s="5">
        <f t="shared" si="0"/>
        <v>4</v>
      </c>
      <c r="Q8" s="5">
        <f t="shared" si="0"/>
        <v>4</v>
      </c>
      <c r="R8" s="5">
        <f t="shared" si="0"/>
        <v>4</v>
      </c>
      <c r="S8" s="5">
        <f t="shared" si="0"/>
        <v>4</v>
      </c>
      <c r="T8" s="5">
        <f t="shared" si="0"/>
        <v>3</v>
      </c>
      <c r="U8" s="5">
        <f t="shared" si="0"/>
        <v>0</v>
      </c>
      <c r="V8" s="5">
        <f t="shared" si="0"/>
        <v>0</v>
      </c>
      <c r="W8" s="37">
        <f>V8-W6</f>
        <v>0</v>
      </c>
      <c r="X8" s="38"/>
      <c r="Y8" s="3">
        <f>MAX(C8:W8)</f>
        <v>5</v>
      </c>
      <c r="Z8" s="57"/>
      <c r="AA8" s="57"/>
      <c r="AB8" s="57"/>
    </row>
    <row r="9" spans="1:28" s="54" customFormat="1" ht="15.6" customHeight="1" x14ac:dyDescent="0.2">
      <c r="A9" s="103"/>
      <c r="B9" s="32" t="s">
        <v>9</v>
      </c>
      <c r="C9" s="98"/>
      <c r="D9" s="99"/>
      <c r="E9" s="99"/>
      <c r="F9" s="99"/>
      <c r="G9" s="6">
        <v>6.25</v>
      </c>
      <c r="H9" s="99"/>
      <c r="I9" s="99"/>
      <c r="J9" s="99"/>
      <c r="K9" s="6">
        <v>6.33</v>
      </c>
      <c r="L9" s="99"/>
      <c r="M9" s="6">
        <v>6.37</v>
      </c>
      <c r="N9" s="99"/>
      <c r="O9" s="99"/>
      <c r="P9" s="99"/>
      <c r="Q9" s="99"/>
      <c r="R9" s="99"/>
      <c r="S9" s="6">
        <v>6.48</v>
      </c>
      <c r="T9" s="99"/>
      <c r="U9" s="99"/>
      <c r="V9" s="99"/>
      <c r="W9" s="93">
        <v>6.54</v>
      </c>
      <c r="X9" s="39">
        <v>34</v>
      </c>
      <c r="Y9" s="16"/>
      <c r="Z9" s="57"/>
      <c r="AA9" s="57"/>
      <c r="AB9" s="57"/>
    </row>
    <row r="10" spans="1:28" s="54" customFormat="1" ht="15.6" customHeight="1" x14ac:dyDescent="0.2">
      <c r="A10" s="104"/>
      <c r="B10" s="33" t="s">
        <v>10</v>
      </c>
      <c r="C10" s="100">
        <v>6.2</v>
      </c>
      <c r="D10" s="101"/>
      <c r="E10" s="101"/>
      <c r="F10" s="101"/>
      <c r="G10" s="7">
        <f>G9</f>
        <v>6.25</v>
      </c>
      <c r="H10" s="101"/>
      <c r="I10" s="101"/>
      <c r="J10" s="101"/>
      <c r="K10" s="7">
        <f>K9</f>
        <v>6.33</v>
      </c>
      <c r="L10" s="101"/>
      <c r="M10" s="7">
        <f>M9</f>
        <v>6.37</v>
      </c>
      <c r="N10" s="101"/>
      <c r="O10" s="101"/>
      <c r="P10" s="101"/>
      <c r="Q10" s="101"/>
      <c r="R10" s="101"/>
      <c r="S10" s="7">
        <f>S9</f>
        <v>6.48</v>
      </c>
      <c r="T10" s="101"/>
      <c r="U10" s="101"/>
      <c r="V10" s="101"/>
      <c r="W10" s="94"/>
      <c r="X10" s="38"/>
      <c r="Y10" s="17"/>
      <c r="Z10" s="57"/>
      <c r="AA10" s="57"/>
      <c r="AB10" s="57"/>
    </row>
    <row r="11" spans="1:28" s="54" customFormat="1" ht="15.6" customHeight="1" thickBot="1" x14ac:dyDescent="0.25">
      <c r="A11" s="97">
        <v>208</v>
      </c>
      <c r="B11" s="59" t="s">
        <v>11</v>
      </c>
      <c r="C11" s="66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2"/>
      <c r="Y11" s="3"/>
      <c r="Z11" s="57"/>
      <c r="AA11" s="57"/>
      <c r="AB11" s="57"/>
    </row>
    <row r="12" spans="1:28" ht="15.6" customHeight="1" x14ac:dyDescent="0.2">
      <c r="A12" s="95"/>
      <c r="B12" s="30" t="s">
        <v>5</v>
      </c>
      <c r="C12" s="31"/>
      <c r="D12" s="28">
        <v>0</v>
      </c>
      <c r="E12" s="28">
        <v>0</v>
      </c>
      <c r="F12" s="28">
        <v>0</v>
      </c>
      <c r="G12" s="28">
        <v>1</v>
      </c>
      <c r="H12" s="28">
        <v>0</v>
      </c>
      <c r="I12" s="28">
        <v>1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1</v>
      </c>
      <c r="T12" s="28">
        <v>0</v>
      </c>
      <c r="U12" s="28">
        <v>0</v>
      </c>
      <c r="V12" s="28">
        <v>0</v>
      </c>
      <c r="W12" s="34">
        <v>1</v>
      </c>
      <c r="X12" s="35" t="s">
        <v>6</v>
      </c>
      <c r="Y12" s="53"/>
      <c r="Z12" s="57"/>
      <c r="AA12" s="57"/>
      <c r="AB12" s="57"/>
    </row>
    <row r="13" spans="1:28" ht="15.6" customHeight="1" x14ac:dyDescent="0.2">
      <c r="A13" s="96">
        <v>7.45</v>
      </c>
      <c r="B13" s="32" t="s">
        <v>7</v>
      </c>
      <c r="C13" s="22">
        <v>1</v>
      </c>
      <c r="D13" s="4">
        <v>0</v>
      </c>
      <c r="E13" s="4">
        <v>0</v>
      </c>
      <c r="F13" s="4">
        <v>0</v>
      </c>
      <c r="G13" s="4">
        <v>0</v>
      </c>
      <c r="H13" s="4">
        <v>1</v>
      </c>
      <c r="I13" s="4">
        <v>0</v>
      </c>
      <c r="J13" s="4">
        <v>2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21"/>
      <c r="X13" s="36">
        <f>SUM(C13:V13)</f>
        <v>4</v>
      </c>
      <c r="Y13" s="16"/>
      <c r="Z13" s="57"/>
      <c r="AA13" s="57"/>
      <c r="AB13" s="57"/>
    </row>
    <row r="14" spans="1:28" ht="15.6" customHeight="1" x14ac:dyDescent="0.2">
      <c r="A14" s="102" t="s">
        <v>58</v>
      </c>
      <c r="B14" s="32" t="s">
        <v>8</v>
      </c>
      <c r="C14" s="22">
        <f>C13</f>
        <v>1</v>
      </c>
      <c r="D14" s="5">
        <f t="shared" ref="D14:V14" si="1">C14-D12+D13</f>
        <v>1</v>
      </c>
      <c r="E14" s="5">
        <f t="shared" si="1"/>
        <v>1</v>
      </c>
      <c r="F14" s="5">
        <f t="shared" si="1"/>
        <v>1</v>
      </c>
      <c r="G14" s="5">
        <f t="shared" si="1"/>
        <v>0</v>
      </c>
      <c r="H14" s="5">
        <f t="shared" si="1"/>
        <v>1</v>
      </c>
      <c r="I14" s="5">
        <f t="shared" si="1"/>
        <v>0</v>
      </c>
      <c r="J14" s="5">
        <f t="shared" si="1"/>
        <v>2</v>
      </c>
      <c r="K14" s="5">
        <f t="shared" si="1"/>
        <v>2</v>
      </c>
      <c r="L14" s="5">
        <f t="shared" si="1"/>
        <v>2</v>
      </c>
      <c r="M14" s="5">
        <f t="shared" si="1"/>
        <v>2</v>
      </c>
      <c r="N14" s="5">
        <f t="shared" si="1"/>
        <v>2</v>
      </c>
      <c r="O14" s="5">
        <f t="shared" si="1"/>
        <v>2</v>
      </c>
      <c r="P14" s="5">
        <f t="shared" si="1"/>
        <v>2</v>
      </c>
      <c r="Q14" s="5">
        <f t="shared" si="1"/>
        <v>2</v>
      </c>
      <c r="R14" s="5">
        <f t="shared" si="1"/>
        <v>2</v>
      </c>
      <c r="S14" s="5">
        <f t="shared" si="1"/>
        <v>1</v>
      </c>
      <c r="T14" s="5">
        <f t="shared" si="1"/>
        <v>1</v>
      </c>
      <c r="U14" s="5">
        <f t="shared" si="1"/>
        <v>1</v>
      </c>
      <c r="V14" s="5">
        <f t="shared" si="1"/>
        <v>1</v>
      </c>
      <c r="W14" s="37">
        <f>V14-W12</f>
        <v>0</v>
      </c>
      <c r="X14" s="38"/>
      <c r="Y14" s="3">
        <f>MAX(C14:W14)</f>
        <v>2</v>
      </c>
      <c r="Z14" s="57"/>
      <c r="AA14" s="57"/>
      <c r="AB14" s="57"/>
    </row>
    <row r="15" spans="1:28" ht="15.6" customHeight="1" x14ac:dyDescent="0.2">
      <c r="A15" s="103"/>
      <c r="B15" s="32" t="s">
        <v>9</v>
      </c>
      <c r="C15" s="98"/>
      <c r="D15" s="99"/>
      <c r="E15" s="99"/>
      <c r="F15" s="99"/>
      <c r="G15" s="6">
        <v>7.52</v>
      </c>
      <c r="H15" s="99"/>
      <c r="I15" s="99"/>
      <c r="J15" s="99"/>
      <c r="K15" s="6">
        <v>8</v>
      </c>
      <c r="L15" s="99"/>
      <c r="M15" s="6">
        <v>8.02</v>
      </c>
      <c r="N15" s="99"/>
      <c r="O15" s="99"/>
      <c r="P15" s="99"/>
      <c r="Q15" s="99"/>
      <c r="R15" s="99"/>
      <c r="S15" s="6">
        <v>8.1300000000000008</v>
      </c>
      <c r="T15" s="99"/>
      <c r="U15" s="99"/>
      <c r="V15" s="99"/>
      <c r="W15" s="93">
        <v>8.19</v>
      </c>
      <c r="X15" s="39">
        <v>34</v>
      </c>
      <c r="Y15" s="16"/>
      <c r="Z15" s="57"/>
      <c r="AA15" s="57"/>
      <c r="AB15" s="57"/>
    </row>
    <row r="16" spans="1:28" ht="15.6" customHeight="1" x14ac:dyDescent="0.2">
      <c r="A16" s="104"/>
      <c r="B16" s="33" t="s">
        <v>10</v>
      </c>
      <c r="C16" s="100">
        <v>7.45</v>
      </c>
      <c r="D16" s="101"/>
      <c r="E16" s="101"/>
      <c r="F16" s="101"/>
      <c r="G16" s="7">
        <f>G15</f>
        <v>7.52</v>
      </c>
      <c r="H16" s="101"/>
      <c r="I16" s="101"/>
      <c r="J16" s="101"/>
      <c r="K16" s="7">
        <f>K15</f>
        <v>8</v>
      </c>
      <c r="L16" s="101"/>
      <c r="M16" s="7">
        <f>M15</f>
        <v>8.02</v>
      </c>
      <c r="N16" s="101"/>
      <c r="O16" s="101"/>
      <c r="P16" s="101"/>
      <c r="Q16" s="101"/>
      <c r="R16" s="101"/>
      <c r="S16" s="7">
        <f>S15</f>
        <v>8.1300000000000008</v>
      </c>
      <c r="T16" s="101"/>
      <c r="U16" s="101"/>
      <c r="V16" s="101"/>
      <c r="W16" s="94"/>
      <c r="X16" s="38"/>
      <c r="Y16" s="17"/>
      <c r="Z16" s="57"/>
      <c r="AA16" s="57"/>
      <c r="AB16" s="57"/>
    </row>
    <row r="17" spans="1:28" ht="15.6" customHeight="1" thickBot="1" x14ac:dyDescent="0.25">
      <c r="A17" s="97">
        <v>208</v>
      </c>
      <c r="B17" s="59" t="s">
        <v>11</v>
      </c>
      <c r="C17" s="66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1"/>
      <c r="X17" s="62"/>
      <c r="Y17" s="3"/>
      <c r="Z17" s="57"/>
      <c r="AA17" s="57"/>
      <c r="AB17" s="57"/>
    </row>
    <row r="18" spans="1:28" ht="15.6" customHeight="1" x14ac:dyDescent="0.2">
      <c r="A18" s="95"/>
      <c r="B18" s="30" t="s">
        <v>5</v>
      </c>
      <c r="C18" s="31"/>
      <c r="D18" s="28">
        <v>0</v>
      </c>
      <c r="E18" s="28">
        <v>0</v>
      </c>
      <c r="F18" s="28">
        <v>0</v>
      </c>
      <c r="G18" s="28">
        <v>2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0</v>
      </c>
      <c r="Q18" s="28">
        <v>1</v>
      </c>
      <c r="R18" s="28">
        <v>0</v>
      </c>
      <c r="S18" s="28">
        <v>0</v>
      </c>
      <c r="T18" s="28">
        <v>0</v>
      </c>
      <c r="U18" s="28">
        <v>1</v>
      </c>
      <c r="V18" s="28">
        <v>0</v>
      </c>
      <c r="W18" s="34">
        <v>2</v>
      </c>
      <c r="X18" s="35" t="s">
        <v>6</v>
      </c>
      <c r="Y18" s="53"/>
      <c r="Z18" s="57"/>
      <c r="AA18" s="57"/>
      <c r="AB18" s="57"/>
    </row>
    <row r="19" spans="1:28" ht="15.6" customHeight="1" x14ac:dyDescent="0.2">
      <c r="A19" s="96">
        <v>12.3</v>
      </c>
      <c r="B19" s="32" t="s">
        <v>7</v>
      </c>
      <c r="C19" s="22">
        <v>1</v>
      </c>
      <c r="D19" s="4">
        <v>1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1</v>
      </c>
      <c r="Q19" s="4">
        <v>0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21"/>
      <c r="X19" s="36">
        <f>SUM(C19:V19)</f>
        <v>6</v>
      </c>
      <c r="Y19" s="16"/>
      <c r="Z19" s="57"/>
      <c r="AA19" s="57"/>
      <c r="AB19" s="57"/>
    </row>
    <row r="20" spans="1:28" ht="15.6" customHeight="1" x14ac:dyDescent="0.2">
      <c r="A20" s="102" t="s">
        <v>58</v>
      </c>
      <c r="B20" s="32" t="s">
        <v>8</v>
      </c>
      <c r="C20" s="22">
        <f>C19</f>
        <v>1</v>
      </c>
      <c r="D20" s="5">
        <f t="shared" ref="D20:V20" si="2">C20-D18+D19</f>
        <v>2</v>
      </c>
      <c r="E20" s="5">
        <f t="shared" si="2"/>
        <v>3</v>
      </c>
      <c r="F20" s="5">
        <f t="shared" si="2"/>
        <v>3</v>
      </c>
      <c r="G20" s="5">
        <f t="shared" si="2"/>
        <v>1</v>
      </c>
      <c r="H20" s="5">
        <f t="shared" si="2"/>
        <v>1</v>
      </c>
      <c r="I20" s="5">
        <f t="shared" si="2"/>
        <v>1</v>
      </c>
      <c r="J20" s="5">
        <f t="shared" si="2"/>
        <v>2</v>
      </c>
      <c r="K20" s="5">
        <f t="shared" si="2"/>
        <v>2</v>
      </c>
      <c r="L20" s="5">
        <f t="shared" si="2"/>
        <v>2</v>
      </c>
      <c r="M20" s="5">
        <f t="shared" si="2"/>
        <v>2</v>
      </c>
      <c r="N20" s="5">
        <f t="shared" si="2"/>
        <v>2</v>
      </c>
      <c r="O20" s="5">
        <f t="shared" si="2"/>
        <v>2</v>
      </c>
      <c r="P20" s="5">
        <f t="shared" si="2"/>
        <v>3</v>
      </c>
      <c r="Q20" s="5">
        <f t="shared" si="2"/>
        <v>2</v>
      </c>
      <c r="R20" s="5">
        <f t="shared" si="2"/>
        <v>2</v>
      </c>
      <c r="S20" s="5">
        <f t="shared" si="2"/>
        <v>2</v>
      </c>
      <c r="T20" s="5">
        <f t="shared" si="2"/>
        <v>3</v>
      </c>
      <c r="U20" s="5">
        <f t="shared" si="2"/>
        <v>2</v>
      </c>
      <c r="V20" s="5">
        <f t="shared" si="2"/>
        <v>2</v>
      </c>
      <c r="W20" s="37">
        <f>V20-W18</f>
        <v>0</v>
      </c>
      <c r="X20" s="38"/>
      <c r="Y20" s="3">
        <f>MAX(C20:W20)</f>
        <v>3</v>
      </c>
      <c r="Z20" s="57"/>
      <c r="AA20" s="57"/>
      <c r="AB20" s="57"/>
    </row>
    <row r="21" spans="1:28" ht="15.6" customHeight="1" x14ac:dyDescent="0.2">
      <c r="A21" s="103"/>
      <c r="B21" s="32" t="s">
        <v>9</v>
      </c>
      <c r="C21" s="98"/>
      <c r="D21" s="99"/>
      <c r="E21" s="99"/>
      <c r="F21" s="99"/>
      <c r="G21" s="6">
        <v>12.37</v>
      </c>
      <c r="H21" s="99"/>
      <c r="I21" s="99"/>
      <c r="J21" s="99"/>
      <c r="K21" s="6">
        <v>12.43</v>
      </c>
      <c r="L21" s="99"/>
      <c r="M21" s="6">
        <v>12.48</v>
      </c>
      <c r="N21" s="99"/>
      <c r="O21" s="99"/>
      <c r="P21" s="99"/>
      <c r="Q21" s="99"/>
      <c r="R21" s="99"/>
      <c r="S21" s="6">
        <v>12.59</v>
      </c>
      <c r="T21" s="99"/>
      <c r="U21" s="99"/>
      <c r="V21" s="99"/>
      <c r="W21" s="93">
        <v>13.04</v>
      </c>
      <c r="X21" s="39">
        <v>34</v>
      </c>
      <c r="Y21" s="16"/>
      <c r="Z21" s="57"/>
      <c r="AA21" s="57"/>
      <c r="AB21" s="57"/>
    </row>
    <row r="22" spans="1:28" ht="15.6" customHeight="1" x14ac:dyDescent="0.2">
      <c r="A22" s="104"/>
      <c r="B22" s="33" t="s">
        <v>10</v>
      </c>
      <c r="C22" s="100">
        <v>12.3</v>
      </c>
      <c r="D22" s="101"/>
      <c r="E22" s="101"/>
      <c r="F22" s="101"/>
      <c r="G22" s="7">
        <v>12.38</v>
      </c>
      <c r="H22" s="101"/>
      <c r="I22" s="101"/>
      <c r="J22" s="101"/>
      <c r="K22" s="7">
        <f>K21</f>
        <v>12.43</v>
      </c>
      <c r="L22" s="101"/>
      <c r="M22" s="7">
        <f>M21</f>
        <v>12.48</v>
      </c>
      <c r="N22" s="101"/>
      <c r="O22" s="101"/>
      <c r="P22" s="101"/>
      <c r="Q22" s="101"/>
      <c r="R22" s="101"/>
      <c r="S22" s="7">
        <f>S21</f>
        <v>12.59</v>
      </c>
      <c r="T22" s="101"/>
      <c r="U22" s="101"/>
      <c r="V22" s="101"/>
      <c r="W22" s="94"/>
      <c r="X22" s="38"/>
      <c r="Y22" s="17"/>
      <c r="Z22" s="57"/>
      <c r="AA22" s="57"/>
      <c r="AB22" s="57"/>
    </row>
    <row r="23" spans="1:28" ht="15.6" customHeight="1" thickBot="1" x14ac:dyDescent="0.25">
      <c r="A23" s="97">
        <v>208</v>
      </c>
      <c r="B23" s="59" t="s">
        <v>11</v>
      </c>
      <c r="C23" s="66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1"/>
      <c r="X23" s="62"/>
      <c r="Y23" s="3"/>
      <c r="Z23" s="57"/>
      <c r="AA23" s="57"/>
      <c r="AB23" s="57"/>
    </row>
    <row r="24" spans="1:28" ht="15.6" customHeight="1" x14ac:dyDescent="0.2">
      <c r="A24" s="95"/>
      <c r="B24" s="30" t="s">
        <v>5</v>
      </c>
      <c r="C24" s="31"/>
      <c r="D24" s="28">
        <v>1</v>
      </c>
      <c r="E24" s="28">
        <v>0</v>
      </c>
      <c r="F24" s="28">
        <v>1</v>
      </c>
      <c r="G24" s="28">
        <v>3</v>
      </c>
      <c r="H24" s="28">
        <v>0</v>
      </c>
      <c r="I24" s="28">
        <v>0</v>
      </c>
      <c r="J24" s="28">
        <v>1</v>
      </c>
      <c r="K24" s="28">
        <v>0</v>
      </c>
      <c r="L24" s="28">
        <v>1</v>
      </c>
      <c r="M24" s="28">
        <v>0</v>
      </c>
      <c r="N24" s="28">
        <v>1</v>
      </c>
      <c r="O24" s="28">
        <v>0</v>
      </c>
      <c r="P24" s="28">
        <v>2</v>
      </c>
      <c r="Q24" s="28">
        <v>0</v>
      </c>
      <c r="R24" s="28">
        <v>3</v>
      </c>
      <c r="S24" s="28">
        <v>2</v>
      </c>
      <c r="T24" s="28">
        <v>0</v>
      </c>
      <c r="U24" s="28">
        <v>1</v>
      </c>
      <c r="V24" s="28">
        <v>0</v>
      </c>
      <c r="W24" s="34">
        <v>0</v>
      </c>
      <c r="X24" s="35" t="s">
        <v>6</v>
      </c>
      <c r="Y24" s="53"/>
      <c r="Z24" s="57"/>
      <c r="AA24" s="57"/>
      <c r="AB24" s="57"/>
    </row>
    <row r="25" spans="1:28" ht="15.6" customHeight="1" x14ac:dyDescent="0.2">
      <c r="A25" s="96">
        <v>14.1</v>
      </c>
      <c r="B25" s="32" t="s">
        <v>7</v>
      </c>
      <c r="C25" s="22">
        <v>3</v>
      </c>
      <c r="D25" s="4">
        <v>0</v>
      </c>
      <c r="E25" s="4">
        <v>1</v>
      </c>
      <c r="F25" s="4">
        <v>1</v>
      </c>
      <c r="G25" s="4">
        <v>0</v>
      </c>
      <c r="H25" s="4">
        <v>3</v>
      </c>
      <c r="I25" s="4">
        <v>2</v>
      </c>
      <c r="J25" s="4">
        <v>0</v>
      </c>
      <c r="K25" s="4">
        <v>4</v>
      </c>
      <c r="L25" s="4">
        <v>2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21"/>
      <c r="X25" s="36">
        <f>SUM(C25:V25)</f>
        <v>16</v>
      </c>
      <c r="Y25" s="16"/>
      <c r="Z25" s="57"/>
      <c r="AA25" s="57"/>
      <c r="AB25" s="57"/>
    </row>
    <row r="26" spans="1:28" ht="15.6" customHeight="1" x14ac:dyDescent="0.2">
      <c r="A26" s="102" t="s">
        <v>58</v>
      </c>
      <c r="B26" s="32" t="s">
        <v>8</v>
      </c>
      <c r="C26" s="22">
        <f>C25</f>
        <v>3</v>
      </c>
      <c r="D26" s="5">
        <f t="shared" ref="D26:V26" si="3">C26-D24+D25</f>
        <v>2</v>
      </c>
      <c r="E26" s="5">
        <f t="shared" si="3"/>
        <v>3</v>
      </c>
      <c r="F26" s="5">
        <f t="shared" si="3"/>
        <v>3</v>
      </c>
      <c r="G26" s="5">
        <f t="shared" si="3"/>
        <v>0</v>
      </c>
      <c r="H26" s="5">
        <f t="shared" si="3"/>
        <v>3</v>
      </c>
      <c r="I26" s="5">
        <f t="shared" si="3"/>
        <v>5</v>
      </c>
      <c r="J26" s="5">
        <f t="shared" si="3"/>
        <v>4</v>
      </c>
      <c r="K26" s="5">
        <f t="shared" si="3"/>
        <v>8</v>
      </c>
      <c r="L26" s="5">
        <f t="shared" si="3"/>
        <v>9</v>
      </c>
      <c r="M26" s="5">
        <f t="shared" si="3"/>
        <v>9</v>
      </c>
      <c r="N26" s="5">
        <f t="shared" si="3"/>
        <v>8</v>
      </c>
      <c r="O26" s="5">
        <f t="shared" si="3"/>
        <v>8</v>
      </c>
      <c r="P26" s="5">
        <f t="shared" si="3"/>
        <v>6</v>
      </c>
      <c r="Q26" s="5">
        <f t="shared" si="3"/>
        <v>6</v>
      </c>
      <c r="R26" s="5">
        <f t="shared" si="3"/>
        <v>3</v>
      </c>
      <c r="S26" s="5">
        <f t="shared" si="3"/>
        <v>1</v>
      </c>
      <c r="T26" s="5">
        <f t="shared" si="3"/>
        <v>1</v>
      </c>
      <c r="U26" s="5">
        <f t="shared" si="3"/>
        <v>0</v>
      </c>
      <c r="V26" s="5">
        <f t="shared" si="3"/>
        <v>0</v>
      </c>
      <c r="W26" s="37">
        <f>V26-W24</f>
        <v>0</v>
      </c>
      <c r="X26" s="38"/>
      <c r="Y26" s="3">
        <f>MAX(C26:W26)</f>
        <v>9</v>
      </c>
      <c r="Z26" s="57"/>
      <c r="AA26" s="57"/>
      <c r="AB26" s="57"/>
    </row>
    <row r="27" spans="1:28" ht="15.6" customHeight="1" x14ac:dyDescent="0.2">
      <c r="A27" s="103"/>
      <c r="B27" s="32" t="s">
        <v>9</v>
      </c>
      <c r="C27" s="98"/>
      <c r="D27" s="99"/>
      <c r="E27" s="99"/>
      <c r="F27" s="99"/>
      <c r="G27" s="6">
        <v>14.16</v>
      </c>
      <c r="H27" s="99"/>
      <c r="I27" s="99"/>
      <c r="J27" s="99"/>
      <c r="K27" s="6">
        <v>14.24</v>
      </c>
      <c r="L27" s="99"/>
      <c r="M27" s="6">
        <v>14.29</v>
      </c>
      <c r="N27" s="99"/>
      <c r="O27" s="99"/>
      <c r="P27" s="99"/>
      <c r="Q27" s="99"/>
      <c r="R27" s="99"/>
      <c r="S27" s="6">
        <v>14.39</v>
      </c>
      <c r="T27" s="99"/>
      <c r="U27" s="99"/>
      <c r="V27" s="99"/>
      <c r="W27" s="93">
        <v>14.44</v>
      </c>
      <c r="X27" s="39">
        <v>34</v>
      </c>
      <c r="Y27" s="16"/>
      <c r="Z27" s="57"/>
      <c r="AA27" s="57"/>
      <c r="AB27" s="57"/>
    </row>
    <row r="28" spans="1:28" ht="15.6" customHeight="1" x14ac:dyDescent="0.2">
      <c r="A28" s="104"/>
      <c r="B28" s="33" t="s">
        <v>10</v>
      </c>
      <c r="C28" s="100">
        <v>14.1</v>
      </c>
      <c r="D28" s="101"/>
      <c r="E28" s="101"/>
      <c r="F28" s="101"/>
      <c r="G28" s="7">
        <v>14.17</v>
      </c>
      <c r="H28" s="101"/>
      <c r="I28" s="101"/>
      <c r="J28" s="101"/>
      <c r="K28" s="7">
        <v>14.25</v>
      </c>
      <c r="L28" s="101"/>
      <c r="M28" s="7">
        <f>M27</f>
        <v>14.29</v>
      </c>
      <c r="N28" s="101"/>
      <c r="O28" s="101"/>
      <c r="P28" s="101"/>
      <c r="Q28" s="101"/>
      <c r="R28" s="101"/>
      <c r="S28" s="7">
        <f>S27</f>
        <v>14.39</v>
      </c>
      <c r="T28" s="101"/>
      <c r="U28" s="101"/>
      <c r="V28" s="101"/>
      <c r="W28" s="94"/>
      <c r="X28" s="38"/>
      <c r="Y28" s="17"/>
      <c r="Z28" s="57"/>
      <c r="AA28" s="57"/>
      <c r="AB28" s="57"/>
    </row>
    <row r="29" spans="1:28" ht="15.6" customHeight="1" thickBot="1" x14ac:dyDescent="0.25">
      <c r="A29" s="97">
        <v>520</v>
      </c>
      <c r="B29" s="59" t="s">
        <v>11</v>
      </c>
      <c r="C29" s="66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1"/>
      <c r="X29" s="62"/>
      <c r="Y29" s="3"/>
      <c r="Z29" s="57"/>
      <c r="AA29" s="57"/>
      <c r="AB29" s="57"/>
    </row>
    <row r="30" spans="1:28" ht="15.6" customHeight="1" x14ac:dyDescent="0.2">
      <c r="A30" s="95"/>
      <c r="B30" s="30" t="s">
        <v>5</v>
      </c>
      <c r="C30" s="31"/>
      <c r="D30" s="28">
        <v>0</v>
      </c>
      <c r="E30" s="28">
        <v>0</v>
      </c>
      <c r="F30" s="28">
        <v>0</v>
      </c>
      <c r="G30" s="28">
        <v>2</v>
      </c>
      <c r="H30" s="28">
        <v>0</v>
      </c>
      <c r="I30" s="28">
        <v>0</v>
      </c>
      <c r="J30" s="28">
        <v>0</v>
      </c>
      <c r="K30" s="28">
        <v>0</v>
      </c>
      <c r="L30" s="28">
        <v>2</v>
      </c>
      <c r="M30" s="28">
        <v>2</v>
      </c>
      <c r="N30" s="28">
        <v>0</v>
      </c>
      <c r="O30" s="28">
        <v>2</v>
      </c>
      <c r="P30" s="28">
        <v>0</v>
      </c>
      <c r="Q30" s="28">
        <v>0</v>
      </c>
      <c r="R30" s="28">
        <v>0</v>
      </c>
      <c r="S30" s="28">
        <v>2</v>
      </c>
      <c r="T30" s="28">
        <v>0</v>
      </c>
      <c r="U30" s="28">
        <v>0</v>
      </c>
      <c r="V30" s="28">
        <v>0</v>
      </c>
      <c r="W30" s="34">
        <v>2</v>
      </c>
      <c r="X30" s="35" t="s">
        <v>6</v>
      </c>
      <c r="Y30" s="53"/>
      <c r="Z30" s="57"/>
      <c r="AA30" s="57"/>
      <c r="AB30" s="57"/>
    </row>
    <row r="31" spans="1:28" ht="15.6" customHeight="1" x14ac:dyDescent="0.2">
      <c r="A31" s="96">
        <v>15.5</v>
      </c>
      <c r="B31" s="32" t="s">
        <v>7</v>
      </c>
      <c r="C31" s="22">
        <v>4</v>
      </c>
      <c r="D31" s="4">
        <v>0</v>
      </c>
      <c r="E31" s="4">
        <v>2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3</v>
      </c>
      <c r="M31" s="4">
        <v>0</v>
      </c>
      <c r="N31" s="4">
        <v>0</v>
      </c>
      <c r="O31" s="4">
        <v>0</v>
      </c>
      <c r="P31" s="4">
        <v>0</v>
      </c>
      <c r="Q31" s="4">
        <v>2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21"/>
      <c r="X31" s="36">
        <f>SUM(C31:V31)</f>
        <v>12</v>
      </c>
      <c r="Y31" s="16"/>
      <c r="Z31" s="57"/>
      <c r="AA31" s="57"/>
      <c r="AB31" s="57"/>
    </row>
    <row r="32" spans="1:28" ht="15.6" customHeight="1" x14ac:dyDescent="0.2">
      <c r="A32" s="102" t="s">
        <v>58</v>
      </c>
      <c r="B32" s="32" t="s">
        <v>8</v>
      </c>
      <c r="C32" s="22">
        <f>C31</f>
        <v>4</v>
      </c>
      <c r="D32" s="5">
        <f t="shared" ref="D32:V32" si="4">C32-D30+D31</f>
        <v>4</v>
      </c>
      <c r="E32" s="5">
        <f t="shared" si="4"/>
        <v>6</v>
      </c>
      <c r="F32" s="5">
        <f t="shared" si="4"/>
        <v>6</v>
      </c>
      <c r="G32" s="5">
        <f t="shared" si="4"/>
        <v>4</v>
      </c>
      <c r="H32" s="5">
        <f t="shared" si="4"/>
        <v>4</v>
      </c>
      <c r="I32" s="5">
        <f t="shared" si="4"/>
        <v>4</v>
      </c>
      <c r="J32" s="5">
        <f t="shared" si="4"/>
        <v>5</v>
      </c>
      <c r="K32" s="5">
        <f t="shared" si="4"/>
        <v>5</v>
      </c>
      <c r="L32" s="5">
        <f t="shared" si="4"/>
        <v>6</v>
      </c>
      <c r="M32" s="5">
        <f t="shared" si="4"/>
        <v>4</v>
      </c>
      <c r="N32" s="5">
        <f t="shared" si="4"/>
        <v>4</v>
      </c>
      <c r="O32" s="5">
        <f t="shared" si="4"/>
        <v>2</v>
      </c>
      <c r="P32" s="5">
        <f t="shared" si="4"/>
        <v>2</v>
      </c>
      <c r="Q32" s="5">
        <f t="shared" si="4"/>
        <v>4</v>
      </c>
      <c r="R32" s="5">
        <f t="shared" si="4"/>
        <v>4</v>
      </c>
      <c r="S32" s="5">
        <f t="shared" si="4"/>
        <v>2</v>
      </c>
      <c r="T32" s="5">
        <f t="shared" si="4"/>
        <v>2</v>
      </c>
      <c r="U32" s="5">
        <f t="shared" si="4"/>
        <v>2</v>
      </c>
      <c r="V32" s="5">
        <f t="shared" si="4"/>
        <v>2</v>
      </c>
      <c r="W32" s="37">
        <f>V32-W30</f>
        <v>0</v>
      </c>
      <c r="X32" s="38"/>
      <c r="Y32" s="3">
        <f>MAX(C32:W32)</f>
        <v>6</v>
      </c>
      <c r="Z32" s="57"/>
      <c r="AA32" s="57"/>
      <c r="AB32" s="57"/>
    </row>
    <row r="33" spans="1:28" ht="15.6" customHeight="1" x14ac:dyDescent="0.2">
      <c r="A33" s="103"/>
      <c r="B33" s="32" t="s">
        <v>9</v>
      </c>
      <c r="C33" s="98"/>
      <c r="D33" s="99"/>
      <c r="E33" s="99"/>
      <c r="F33" s="99"/>
      <c r="G33" s="6">
        <v>15.58</v>
      </c>
      <c r="H33" s="99"/>
      <c r="I33" s="99"/>
      <c r="J33" s="99"/>
      <c r="K33" s="6">
        <v>16.04</v>
      </c>
      <c r="L33" s="99"/>
      <c r="M33" s="6">
        <v>16.07</v>
      </c>
      <c r="N33" s="99"/>
      <c r="O33" s="99"/>
      <c r="P33" s="99"/>
      <c r="Q33" s="99"/>
      <c r="R33" s="99"/>
      <c r="S33" s="6">
        <v>16.170000000000002</v>
      </c>
      <c r="T33" s="99"/>
      <c r="U33" s="99"/>
      <c r="V33" s="99"/>
      <c r="W33" s="93">
        <v>16.2</v>
      </c>
      <c r="X33" s="39">
        <v>30</v>
      </c>
      <c r="Y33" s="16"/>
      <c r="Z33" s="57"/>
      <c r="AA33" s="57"/>
      <c r="AB33" s="57"/>
    </row>
    <row r="34" spans="1:28" ht="15.6" customHeight="1" x14ac:dyDescent="0.2">
      <c r="A34" s="104"/>
      <c r="B34" s="33" t="s">
        <v>10</v>
      </c>
      <c r="C34" s="100">
        <v>15.5</v>
      </c>
      <c r="D34" s="101"/>
      <c r="E34" s="101"/>
      <c r="F34" s="101"/>
      <c r="G34" s="7">
        <f>G33</f>
        <v>15.58</v>
      </c>
      <c r="H34" s="101"/>
      <c r="I34" s="101"/>
      <c r="J34" s="101"/>
      <c r="K34" s="7">
        <f>K33</f>
        <v>16.04</v>
      </c>
      <c r="L34" s="101"/>
      <c r="M34" s="7">
        <f>M33</f>
        <v>16.07</v>
      </c>
      <c r="N34" s="101"/>
      <c r="O34" s="101"/>
      <c r="P34" s="101"/>
      <c r="Q34" s="101"/>
      <c r="R34" s="101"/>
      <c r="S34" s="7">
        <f>S33</f>
        <v>16.170000000000002</v>
      </c>
      <c r="T34" s="101"/>
      <c r="U34" s="101"/>
      <c r="V34" s="101"/>
      <c r="W34" s="94"/>
      <c r="X34" s="38"/>
      <c r="Y34" s="17"/>
      <c r="Z34" s="57"/>
      <c r="AA34" s="57"/>
      <c r="AB34" s="57"/>
    </row>
    <row r="35" spans="1:28" ht="15.6" customHeight="1" thickBot="1" x14ac:dyDescent="0.25">
      <c r="A35" s="97">
        <v>520</v>
      </c>
      <c r="B35" s="59" t="s">
        <v>11</v>
      </c>
      <c r="C35" s="66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1"/>
      <c r="X35" s="62"/>
      <c r="Y35" s="3"/>
      <c r="Z35" s="57"/>
      <c r="AA35" s="57"/>
      <c r="AB35" s="57"/>
    </row>
    <row r="36" spans="1:28" ht="15.6" customHeight="1" x14ac:dyDescent="0.2">
      <c r="A36" s="95"/>
      <c r="B36" s="30" t="s">
        <v>5</v>
      </c>
      <c r="C36" s="31"/>
      <c r="D36" s="28">
        <v>0</v>
      </c>
      <c r="E36" s="28">
        <v>1</v>
      </c>
      <c r="F36" s="28">
        <v>0</v>
      </c>
      <c r="G36" s="28">
        <v>0</v>
      </c>
      <c r="H36" s="28">
        <v>1</v>
      </c>
      <c r="I36" s="28">
        <v>1</v>
      </c>
      <c r="J36" s="28">
        <v>0</v>
      </c>
      <c r="K36" s="28">
        <v>1</v>
      </c>
      <c r="L36" s="28">
        <v>1</v>
      </c>
      <c r="M36" s="28">
        <v>0</v>
      </c>
      <c r="N36" s="28">
        <v>0</v>
      </c>
      <c r="O36" s="28">
        <v>2</v>
      </c>
      <c r="P36" s="28">
        <v>1</v>
      </c>
      <c r="Q36" s="28">
        <v>1</v>
      </c>
      <c r="R36" s="28">
        <v>1</v>
      </c>
      <c r="S36" s="28">
        <v>1</v>
      </c>
      <c r="T36" s="28">
        <v>2</v>
      </c>
      <c r="U36" s="28">
        <v>0</v>
      </c>
      <c r="V36" s="28">
        <v>2</v>
      </c>
      <c r="W36" s="34">
        <v>0</v>
      </c>
      <c r="X36" s="35" t="s">
        <v>6</v>
      </c>
      <c r="Y36" s="53"/>
      <c r="Z36" s="57"/>
      <c r="AA36" s="57"/>
      <c r="AB36" s="57"/>
    </row>
    <row r="37" spans="1:28" ht="15.6" customHeight="1" x14ac:dyDescent="0.2">
      <c r="A37" s="96">
        <v>18.2</v>
      </c>
      <c r="B37" s="32" t="s">
        <v>7</v>
      </c>
      <c r="C37" s="22">
        <v>4</v>
      </c>
      <c r="D37" s="4">
        <v>1</v>
      </c>
      <c r="E37" s="4">
        <v>0</v>
      </c>
      <c r="F37" s="4">
        <v>0</v>
      </c>
      <c r="G37" s="4">
        <v>1</v>
      </c>
      <c r="H37" s="4">
        <v>2</v>
      </c>
      <c r="I37" s="4">
        <v>2</v>
      </c>
      <c r="J37" s="4">
        <v>0</v>
      </c>
      <c r="K37" s="4">
        <v>0</v>
      </c>
      <c r="L37" s="4">
        <v>2</v>
      </c>
      <c r="M37" s="4">
        <v>2</v>
      </c>
      <c r="N37" s="4">
        <v>1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21"/>
      <c r="X37" s="36">
        <f>SUM(C37:V37)</f>
        <v>15</v>
      </c>
      <c r="Y37" s="16"/>
      <c r="Z37" s="57"/>
      <c r="AA37" s="57"/>
      <c r="AB37" s="57"/>
    </row>
    <row r="38" spans="1:28" ht="15.6" customHeight="1" x14ac:dyDescent="0.2">
      <c r="A38" s="102" t="s">
        <v>58</v>
      </c>
      <c r="B38" s="32" t="s">
        <v>8</v>
      </c>
      <c r="C38" s="22">
        <f>C37</f>
        <v>4</v>
      </c>
      <c r="D38" s="5">
        <f t="shared" ref="D38:V38" si="5">C38-D36+D37</f>
        <v>5</v>
      </c>
      <c r="E38" s="5">
        <f t="shared" si="5"/>
        <v>4</v>
      </c>
      <c r="F38" s="5">
        <f t="shared" si="5"/>
        <v>4</v>
      </c>
      <c r="G38" s="5">
        <f t="shared" si="5"/>
        <v>5</v>
      </c>
      <c r="H38" s="5">
        <f t="shared" si="5"/>
        <v>6</v>
      </c>
      <c r="I38" s="5">
        <f t="shared" si="5"/>
        <v>7</v>
      </c>
      <c r="J38" s="5">
        <f t="shared" si="5"/>
        <v>7</v>
      </c>
      <c r="K38" s="5">
        <f t="shared" si="5"/>
        <v>6</v>
      </c>
      <c r="L38" s="5">
        <f t="shared" si="5"/>
        <v>7</v>
      </c>
      <c r="M38" s="5">
        <f t="shared" si="5"/>
        <v>9</v>
      </c>
      <c r="N38" s="5">
        <f t="shared" si="5"/>
        <v>10</v>
      </c>
      <c r="O38" s="5">
        <f t="shared" si="5"/>
        <v>8</v>
      </c>
      <c r="P38" s="5">
        <f t="shared" si="5"/>
        <v>7</v>
      </c>
      <c r="Q38" s="5">
        <f t="shared" si="5"/>
        <v>6</v>
      </c>
      <c r="R38" s="5">
        <f t="shared" si="5"/>
        <v>5</v>
      </c>
      <c r="S38" s="5">
        <f t="shared" si="5"/>
        <v>4</v>
      </c>
      <c r="T38" s="5">
        <f t="shared" si="5"/>
        <v>2</v>
      </c>
      <c r="U38" s="5">
        <f t="shared" si="5"/>
        <v>2</v>
      </c>
      <c r="V38" s="5">
        <f t="shared" si="5"/>
        <v>0</v>
      </c>
      <c r="W38" s="37">
        <f>V38-W36</f>
        <v>0</v>
      </c>
      <c r="X38" s="38"/>
      <c r="Y38" s="3">
        <f>MAX(C38:W38)</f>
        <v>10</v>
      </c>
      <c r="Z38" s="57"/>
      <c r="AA38" s="57"/>
      <c r="AB38" s="57"/>
    </row>
    <row r="39" spans="1:28" ht="15.6" customHeight="1" x14ac:dyDescent="0.2">
      <c r="A39" s="103"/>
      <c r="B39" s="32" t="s">
        <v>9</v>
      </c>
      <c r="C39" s="98"/>
      <c r="D39" s="99"/>
      <c r="E39" s="99"/>
      <c r="F39" s="99"/>
      <c r="G39" s="6">
        <v>18.260000000000002</v>
      </c>
      <c r="H39" s="99"/>
      <c r="I39" s="99"/>
      <c r="J39" s="99"/>
      <c r="K39" s="6">
        <v>18.34</v>
      </c>
      <c r="L39" s="99"/>
      <c r="M39" s="6">
        <v>18.399999999999999</v>
      </c>
      <c r="N39" s="99"/>
      <c r="O39" s="99"/>
      <c r="P39" s="99"/>
      <c r="Q39" s="99"/>
      <c r="R39" s="99"/>
      <c r="S39" s="6">
        <v>18.48</v>
      </c>
      <c r="T39" s="99"/>
      <c r="U39" s="99"/>
      <c r="V39" s="99"/>
      <c r="W39" s="93">
        <v>18.53</v>
      </c>
      <c r="X39" s="39">
        <v>33</v>
      </c>
      <c r="Y39" s="16"/>
      <c r="Z39" s="57"/>
      <c r="AA39" s="57"/>
      <c r="AB39" s="57"/>
    </row>
    <row r="40" spans="1:28" ht="15.6" customHeight="1" x14ac:dyDescent="0.2">
      <c r="A40" s="104"/>
      <c r="B40" s="33" t="s">
        <v>10</v>
      </c>
      <c r="C40" s="100">
        <v>18.2</v>
      </c>
      <c r="D40" s="101"/>
      <c r="E40" s="101"/>
      <c r="F40" s="101"/>
      <c r="G40" s="7">
        <f>G39</f>
        <v>18.260000000000002</v>
      </c>
      <c r="H40" s="101"/>
      <c r="I40" s="101"/>
      <c r="J40" s="101"/>
      <c r="K40" s="7">
        <f>K39</f>
        <v>18.34</v>
      </c>
      <c r="L40" s="101"/>
      <c r="M40" s="7">
        <f>M39</f>
        <v>18.399999999999999</v>
      </c>
      <c r="N40" s="101"/>
      <c r="O40" s="101"/>
      <c r="P40" s="101"/>
      <c r="Q40" s="101"/>
      <c r="R40" s="101"/>
      <c r="S40" s="7">
        <f>S39</f>
        <v>18.48</v>
      </c>
      <c r="T40" s="101"/>
      <c r="U40" s="101"/>
      <c r="V40" s="101"/>
      <c r="W40" s="94"/>
      <c r="X40" s="38"/>
      <c r="Y40" s="17"/>
      <c r="Z40" s="57"/>
      <c r="AA40" s="57"/>
      <c r="AB40" s="57"/>
    </row>
    <row r="41" spans="1:28" ht="15.6" customHeight="1" thickBot="1" x14ac:dyDescent="0.25">
      <c r="A41" s="97">
        <v>520</v>
      </c>
      <c r="B41" s="59" t="s">
        <v>11</v>
      </c>
      <c r="C41" s="66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1"/>
      <c r="X41" s="62"/>
      <c r="Y41" s="3"/>
      <c r="Z41" s="57"/>
      <c r="AA41" s="57"/>
      <c r="AB41" s="57"/>
    </row>
    <row r="42" spans="1:28" ht="15.6" customHeight="1" x14ac:dyDescent="0.2">
      <c r="A42" s="95"/>
      <c r="B42" s="30" t="s">
        <v>5</v>
      </c>
      <c r="C42" s="31"/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0</v>
      </c>
      <c r="K42" s="28">
        <v>2</v>
      </c>
      <c r="L42" s="28">
        <v>0</v>
      </c>
      <c r="M42" s="28">
        <v>0</v>
      </c>
      <c r="N42" s="28">
        <v>0</v>
      </c>
      <c r="O42" s="28">
        <v>1</v>
      </c>
      <c r="P42" s="28">
        <v>2</v>
      </c>
      <c r="Q42" s="28">
        <v>0</v>
      </c>
      <c r="R42" s="28">
        <v>1</v>
      </c>
      <c r="S42" s="28">
        <v>0</v>
      </c>
      <c r="T42" s="28">
        <v>1</v>
      </c>
      <c r="U42" s="28">
        <v>0</v>
      </c>
      <c r="V42" s="28">
        <v>0</v>
      </c>
      <c r="W42" s="34">
        <v>1</v>
      </c>
      <c r="X42" s="35" t="s">
        <v>6</v>
      </c>
      <c r="Y42" s="53"/>
      <c r="Z42" s="57"/>
      <c r="AA42" s="57"/>
      <c r="AB42" s="57"/>
    </row>
    <row r="43" spans="1:28" ht="15.6" customHeight="1" x14ac:dyDescent="0.2">
      <c r="A43" s="96">
        <v>19.350000000000001</v>
      </c>
      <c r="B43" s="32" t="s">
        <v>7</v>
      </c>
      <c r="C43" s="22">
        <v>4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2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21"/>
      <c r="X43" s="36">
        <f>SUM(C43:V43)</f>
        <v>8</v>
      </c>
      <c r="Y43" s="16"/>
      <c r="Z43" s="57"/>
      <c r="AA43" s="57"/>
      <c r="AB43" s="57"/>
    </row>
    <row r="44" spans="1:28" ht="15.6" customHeight="1" x14ac:dyDescent="0.2">
      <c r="A44" s="102" t="s">
        <v>58</v>
      </c>
      <c r="B44" s="32" t="s">
        <v>8</v>
      </c>
      <c r="C44" s="22">
        <f>C43</f>
        <v>4</v>
      </c>
      <c r="D44" s="5">
        <f t="shared" ref="D44:V44" si="6">C44-D42+D43</f>
        <v>4</v>
      </c>
      <c r="E44" s="5">
        <f t="shared" si="6"/>
        <v>4</v>
      </c>
      <c r="F44" s="5">
        <f t="shared" si="6"/>
        <v>4</v>
      </c>
      <c r="G44" s="5">
        <f t="shared" si="6"/>
        <v>5</v>
      </c>
      <c r="H44" s="5">
        <f t="shared" si="6"/>
        <v>5</v>
      </c>
      <c r="I44" s="5">
        <f t="shared" si="6"/>
        <v>6</v>
      </c>
      <c r="J44" s="5">
        <f t="shared" si="6"/>
        <v>6</v>
      </c>
      <c r="K44" s="5">
        <f t="shared" si="6"/>
        <v>4</v>
      </c>
      <c r="L44" s="5">
        <f t="shared" si="6"/>
        <v>4</v>
      </c>
      <c r="M44" s="5">
        <f t="shared" si="6"/>
        <v>4</v>
      </c>
      <c r="N44" s="5">
        <f t="shared" si="6"/>
        <v>4</v>
      </c>
      <c r="O44" s="5">
        <f t="shared" si="6"/>
        <v>3</v>
      </c>
      <c r="P44" s="5">
        <f t="shared" si="6"/>
        <v>3</v>
      </c>
      <c r="Q44" s="5">
        <f t="shared" si="6"/>
        <v>3</v>
      </c>
      <c r="R44" s="5">
        <f t="shared" si="6"/>
        <v>2</v>
      </c>
      <c r="S44" s="5">
        <f t="shared" si="6"/>
        <v>2</v>
      </c>
      <c r="T44" s="5">
        <f t="shared" si="6"/>
        <v>1</v>
      </c>
      <c r="U44" s="5">
        <f t="shared" si="6"/>
        <v>1</v>
      </c>
      <c r="V44" s="5">
        <f t="shared" si="6"/>
        <v>1</v>
      </c>
      <c r="W44" s="37">
        <f>V44-W42</f>
        <v>0</v>
      </c>
      <c r="X44" s="38"/>
      <c r="Y44" s="3">
        <f>MAX(C44:W44)</f>
        <v>6</v>
      </c>
      <c r="Z44" s="57"/>
      <c r="AA44" s="57"/>
      <c r="AB44" s="57"/>
    </row>
    <row r="45" spans="1:28" ht="15.6" customHeight="1" x14ac:dyDescent="0.2">
      <c r="A45" s="103"/>
      <c r="B45" s="32" t="s">
        <v>9</v>
      </c>
      <c r="C45" s="98"/>
      <c r="D45" s="99"/>
      <c r="E45" s="99"/>
      <c r="F45" s="99"/>
      <c r="G45" s="6">
        <v>19.420000000000002</v>
      </c>
      <c r="H45" s="99"/>
      <c r="I45" s="99"/>
      <c r="J45" s="99"/>
      <c r="K45" s="6">
        <v>19.48</v>
      </c>
      <c r="L45" s="99"/>
      <c r="M45" s="6">
        <v>19.510000000000002</v>
      </c>
      <c r="N45" s="99"/>
      <c r="O45" s="99"/>
      <c r="P45" s="99"/>
      <c r="Q45" s="99"/>
      <c r="R45" s="99"/>
      <c r="S45" s="6">
        <v>20</v>
      </c>
      <c r="T45" s="99"/>
      <c r="U45" s="99"/>
      <c r="V45" s="99"/>
      <c r="W45" s="93">
        <v>20.059999999999999</v>
      </c>
      <c r="X45" s="39">
        <v>31</v>
      </c>
      <c r="Y45" s="16"/>
      <c r="Z45" s="57"/>
      <c r="AA45" s="57"/>
      <c r="AB45" s="57"/>
    </row>
    <row r="46" spans="1:28" ht="15.6" customHeight="1" x14ac:dyDescent="0.2">
      <c r="A46" s="104"/>
      <c r="B46" s="33" t="s">
        <v>10</v>
      </c>
      <c r="C46" s="100">
        <v>19.350000000000001</v>
      </c>
      <c r="D46" s="101"/>
      <c r="E46" s="101"/>
      <c r="F46" s="101"/>
      <c r="G46" s="7">
        <f>G45</f>
        <v>19.420000000000002</v>
      </c>
      <c r="H46" s="101"/>
      <c r="I46" s="101"/>
      <c r="J46" s="101"/>
      <c r="K46" s="7">
        <f>K45</f>
        <v>19.48</v>
      </c>
      <c r="L46" s="101"/>
      <c r="M46" s="7">
        <f>M45</f>
        <v>19.510000000000002</v>
      </c>
      <c r="N46" s="101"/>
      <c r="O46" s="101"/>
      <c r="P46" s="101"/>
      <c r="Q46" s="101"/>
      <c r="R46" s="101"/>
      <c r="S46" s="7">
        <f>S45</f>
        <v>20</v>
      </c>
      <c r="T46" s="101"/>
      <c r="U46" s="101"/>
      <c r="V46" s="101"/>
      <c r="W46" s="94"/>
      <c r="X46" s="38"/>
      <c r="Y46" s="17"/>
      <c r="Z46" s="57"/>
      <c r="AA46" s="57"/>
      <c r="AB46" s="57"/>
    </row>
    <row r="47" spans="1:28" ht="15.6" customHeight="1" thickBot="1" x14ac:dyDescent="0.25">
      <c r="A47" s="59">
        <v>520</v>
      </c>
      <c r="B47" s="59" t="s">
        <v>11</v>
      </c>
      <c r="C47" s="66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1"/>
      <c r="X47" s="62"/>
      <c r="Y47" s="3"/>
      <c r="Z47" s="57"/>
      <c r="AA47" s="57"/>
      <c r="AB47" s="57"/>
    </row>
    <row r="48" spans="1:28" s="57" customFormat="1" ht="15.6" customHeight="1" x14ac:dyDescent="0.2">
      <c r="A48" s="71" t="s">
        <v>12</v>
      </c>
      <c r="B48" s="67"/>
      <c r="C48" s="8"/>
      <c r="D48" s="9">
        <f t="shared" ref="D48:W48" si="7">SUMIF($B6:$B47,"l. wys.",D6:D47)</f>
        <v>1</v>
      </c>
      <c r="E48" s="9">
        <f t="shared" si="7"/>
        <v>1</v>
      </c>
      <c r="F48" s="9">
        <f t="shared" si="7"/>
        <v>1</v>
      </c>
      <c r="G48" s="9">
        <f t="shared" si="7"/>
        <v>8</v>
      </c>
      <c r="H48" s="9">
        <f t="shared" si="7"/>
        <v>1</v>
      </c>
      <c r="I48" s="9">
        <f t="shared" si="7"/>
        <v>2</v>
      </c>
      <c r="J48" s="9">
        <f t="shared" si="7"/>
        <v>1</v>
      </c>
      <c r="K48" s="9">
        <f t="shared" si="7"/>
        <v>3</v>
      </c>
      <c r="L48" s="9">
        <f t="shared" si="7"/>
        <v>5</v>
      </c>
      <c r="M48" s="9">
        <f t="shared" si="7"/>
        <v>2</v>
      </c>
      <c r="N48" s="9">
        <f t="shared" si="7"/>
        <v>1</v>
      </c>
      <c r="O48" s="9">
        <f t="shared" si="7"/>
        <v>5</v>
      </c>
      <c r="P48" s="9">
        <f t="shared" si="7"/>
        <v>6</v>
      </c>
      <c r="Q48" s="9">
        <f t="shared" si="7"/>
        <v>2</v>
      </c>
      <c r="R48" s="9">
        <f t="shared" si="7"/>
        <v>5</v>
      </c>
      <c r="S48" s="9">
        <f t="shared" si="7"/>
        <v>6</v>
      </c>
      <c r="T48" s="9">
        <f t="shared" si="7"/>
        <v>4</v>
      </c>
      <c r="U48" s="9">
        <f t="shared" si="7"/>
        <v>5</v>
      </c>
      <c r="V48" s="9">
        <f t="shared" si="7"/>
        <v>2</v>
      </c>
      <c r="W48" s="9">
        <f t="shared" si="7"/>
        <v>6</v>
      </c>
      <c r="X48" s="55" t="str">
        <f>"Σ: "&amp;SUM(C48:W48)</f>
        <v>Σ: 67</v>
      </c>
      <c r="Y48" s="56"/>
    </row>
    <row r="49" spans="1:28" s="57" customFormat="1" ht="15.6" customHeight="1" thickBot="1" x14ac:dyDescent="0.25">
      <c r="A49" s="72" t="s">
        <v>13</v>
      </c>
      <c r="B49" s="68"/>
      <c r="C49" s="10">
        <f t="shared" ref="C49:V49" si="8">SUMIF($B6:$B47,"l. wsiad.",C6:C47)</f>
        <v>17</v>
      </c>
      <c r="D49" s="11">
        <f t="shared" si="8"/>
        <v>2</v>
      </c>
      <c r="E49" s="11">
        <f t="shared" si="8"/>
        <v>4</v>
      </c>
      <c r="F49" s="11">
        <f t="shared" si="8"/>
        <v>4</v>
      </c>
      <c r="G49" s="11">
        <f t="shared" si="8"/>
        <v>2</v>
      </c>
      <c r="H49" s="11">
        <f t="shared" si="8"/>
        <v>7</v>
      </c>
      <c r="I49" s="11">
        <f t="shared" si="8"/>
        <v>5</v>
      </c>
      <c r="J49" s="11">
        <f t="shared" si="8"/>
        <v>5</v>
      </c>
      <c r="K49" s="11">
        <f t="shared" si="8"/>
        <v>4</v>
      </c>
      <c r="L49" s="11">
        <f t="shared" si="8"/>
        <v>7</v>
      </c>
      <c r="M49" s="11">
        <f t="shared" si="8"/>
        <v>2</v>
      </c>
      <c r="N49" s="11">
        <f t="shared" si="8"/>
        <v>2</v>
      </c>
      <c r="O49" s="11">
        <f t="shared" si="8"/>
        <v>0</v>
      </c>
      <c r="P49" s="11">
        <f t="shared" si="8"/>
        <v>3</v>
      </c>
      <c r="Q49" s="11">
        <f t="shared" si="8"/>
        <v>2</v>
      </c>
      <c r="R49" s="11">
        <f t="shared" si="8"/>
        <v>0</v>
      </c>
      <c r="S49" s="11">
        <f t="shared" si="8"/>
        <v>0</v>
      </c>
      <c r="T49" s="11">
        <f t="shared" si="8"/>
        <v>1</v>
      </c>
      <c r="U49" s="11">
        <f t="shared" si="8"/>
        <v>0</v>
      </c>
      <c r="V49" s="11">
        <f t="shared" si="8"/>
        <v>0</v>
      </c>
      <c r="W49" s="13"/>
      <c r="X49" s="58" t="str">
        <f>"Σ: "&amp;SUM(C49:W49)</f>
        <v>Σ: 67</v>
      </c>
      <c r="Y49" s="14"/>
    </row>
    <row r="50" spans="1:28" x14ac:dyDescent="0.2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69"/>
      <c r="Y50" s="57"/>
      <c r="Z50" s="57"/>
      <c r="AA50" s="57"/>
      <c r="AB50" s="57"/>
    </row>
    <row r="51" spans="1:28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70"/>
      <c r="Y51" s="70"/>
      <c r="Z51" s="57"/>
      <c r="AA51" s="57"/>
      <c r="AB51" s="57"/>
    </row>
    <row r="52" spans="1:28" x14ac:dyDescent="0.2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</row>
    <row r="53" spans="1:28" x14ac:dyDescent="0.2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</row>
    <row r="54" spans="1:28" x14ac:dyDescent="0.2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</row>
    <row r="55" spans="1:28" x14ac:dyDescent="0.2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</row>
    <row r="56" spans="1:28" x14ac:dyDescent="0.2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</row>
    <row r="57" spans="1:28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</row>
    <row r="58" spans="1:28" x14ac:dyDescent="0.2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</row>
    <row r="59" spans="1:28" x14ac:dyDescent="0.2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</row>
    <row r="60" spans="1:28" x14ac:dyDescent="0.2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</row>
    <row r="61" spans="1:28" x14ac:dyDescent="0.2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</row>
  </sheetData>
  <sheetProtection selectLockedCells="1" selectUnlockedCells="1"/>
  <mergeCells count="7">
    <mergeCell ref="A44:A46"/>
    <mergeCell ref="A8:A10"/>
    <mergeCell ref="A14:A16"/>
    <mergeCell ref="A20:A22"/>
    <mergeCell ref="A26:A28"/>
    <mergeCell ref="A32:A34"/>
    <mergeCell ref="A38:A40"/>
  </mergeCells>
  <conditionalFormatting sqref="X8:X47">
    <cfRule type="expression" dxfId="189" priority="163" stopIfTrue="1">
      <formula>AI8</formula>
    </cfRule>
  </conditionalFormatting>
  <conditionalFormatting sqref="C8:W8">
    <cfRule type="cellIs" dxfId="188" priority="162" stopIfTrue="1" operator="equal">
      <formula>$Y8</formula>
    </cfRule>
  </conditionalFormatting>
  <conditionalFormatting sqref="X14:X17">
    <cfRule type="expression" dxfId="187" priority="147" stopIfTrue="1">
      <formula>AI14</formula>
    </cfRule>
  </conditionalFormatting>
  <conditionalFormatting sqref="C14:W14">
    <cfRule type="cellIs" dxfId="186" priority="146" stopIfTrue="1" operator="equal">
      <formula>$Y14</formula>
    </cfRule>
  </conditionalFormatting>
  <conditionalFormatting sqref="C14:W14">
    <cfRule type="cellIs" dxfId="185" priority="145" stopIfTrue="1" operator="equal">
      <formula>$Y14</formula>
    </cfRule>
  </conditionalFormatting>
  <conditionalFormatting sqref="X14:X17">
    <cfRule type="expression" dxfId="184" priority="144" stopIfTrue="1">
      <formula>AI14</formula>
    </cfRule>
  </conditionalFormatting>
  <conditionalFormatting sqref="C14:W14">
    <cfRule type="cellIs" dxfId="183" priority="143" stopIfTrue="1" operator="equal">
      <formula>$Y14</formula>
    </cfRule>
  </conditionalFormatting>
  <conditionalFormatting sqref="X14:X17">
    <cfRule type="expression" dxfId="182" priority="142" stopIfTrue="1">
      <formula>AI14</formula>
    </cfRule>
  </conditionalFormatting>
  <conditionalFormatting sqref="C14:W14">
    <cfRule type="cellIs" dxfId="181" priority="141" stopIfTrue="1" operator="equal">
      <formula>$Y14</formula>
    </cfRule>
  </conditionalFormatting>
  <conditionalFormatting sqref="X20:X23">
    <cfRule type="expression" dxfId="180" priority="140" stopIfTrue="1">
      <formula>AI20</formula>
    </cfRule>
  </conditionalFormatting>
  <conditionalFormatting sqref="C20:W20">
    <cfRule type="cellIs" dxfId="179" priority="139" stopIfTrue="1" operator="equal">
      <formula>$Y20</formula>
    </cfRule>
  </conditionalFormatting>
  <conditionalFormatting sqref="C20:W20">
    <cfRule type="cellIs" dxfId="178" priority="138" stopIfTrue="1" operator="equal">
      <formula>$Y20</formula>
    </cfRule>
  </conditionalFormatting>
  <conditionalFormatting sqref="X20:X23">
    <cfRule type="expression" dxfId="177" priority="137" stopIfTrue="1">
      <formula>AI20</formula>
    </cfRule>
  </conditionalFormatting>
  <conditionalFormatting sqref="C20:W20">
    <cfRule type="cellIs" dxfId="176" priority="136" stopIfTrue="1" operator="equal">
      <formula>$Y20</formula>
    </cfRule>
  </conditionalFormatting>
  <conditionalFormatting sqref="X20:X23">
    <cfRule type="expression" dxfId="175" priority="135" stopIfTrue="1">
      <formula>AI20</formula>
    </cfRule>
  </conditionalFormatting>
  <conditionalFormatting sqref="C20:W20">
    <cfRule type="cellIs" dxfId="174" priority="134" stopIfTrue="1" operator="equal">
      <formula>$Y20</formula>
    </cfRule>
  </conditionalFormatting>
  <conditionalFormatting sqref="X26:X29">
    <cfRule type="expression" dxfId="173" priority="133" stopIfTrue="1">
      <formula>AI26</formula>
    </cfRule>
  </conditionalFormatting>
  <conditionalFormatting sqref="C26:W26">
    <cfRule type="cellIs" dxfId="172" priority="132" stopIfTrue="1" operator="equal">
      <formula>$Y26</formula>
    </cfRule>
  </conditionalFormatting>
  <conditionalFormatting sqref="C26:W26">
    <cfRule type="cellIs" dxfId="171" priority="131" stopIfTrue="1" operator="equal">
      <formula>$Y26</formula>
    </cfRule>
  </conditionalFormatting>
  <conditionalFormatting sqref="X26:X29">
    <cfRule type="expression" dxfId="170" priority="130" stopIfTrue="1">
      <formula>AI26</formula>
    </cfRule>
  </conditionalFormatting>
  <conditionalFormatting sqref="C26:W26">
    <cfRule type="cellIs" dxfId="169" priority="129" stopIfTrue="1" operator="equal">
      <formula>$Y26</formula>
    </cfRule>
  </conditionalFormatting>
  <conditionalFormatting sqref="X26:X29">
    <cfRule type="expression" dxfId="168" priority="128" stopIfTrue="1">
      <formula>AI26</formula>
    </cfRule>
  </conditionalFormatting>
  <conditionalFormatting sqref="C26:W26">
    <cfRule type="cellIs" dxfId="167" priority="127" stopIfTrue="1" operator="equal">
      <formula>$Y26</formula>
    </cfRule>
  </conditionalFormatting>
  <conditionalFormatting sqref="X32:X35">
    <cfRule type="expression" dxfId="166" priority="126" stopIfTrue="1">
      <formula>AI32</formula>
    </cfRule>
  </conditionalFormatting>
  <conditionalFormatting sqref="C32:W32">
    <cfRule type="cellIs" dxfId="165" priority="125" stopIfTrue="1" operator="equal">
      <formula>$Y32</formula>
    </cfRule>
  </conditionalFormatting>
  <conditionalFormatting sqref="C32:W32">
    <cfRule type="cellIs" dxfId="164" priority="124" stopIfTrue="1" operator="equal">
      <formula>$Y32</formula>
    </cfRule>
  </conditionalFormatting>
  <conditionalFormatting sqref="X32:X35">
    <cfRule type="expression" dxfId="163" priority="123" stopIfTrue="1">
      <formula>AI32</formula>
    </cfRule>
  </conditionalFormatting>
  <conditionalFormatting sqref="C32:W32">
    <cfRule type="cellIs" dxfId="162" priority="122" stopIfTrue="1" operator="equal">
      <formula>$Y32</formula>
    </cfRule>
  </conditionalFormatting>
  <conditionalFormatting sqref="X32:X35">
    <cfRule type="expression" dxfId="161" priority="121" stopIfTrue="1">
      <formula>AI32</formula>
    </cfRule>
  </conditionalFormatting>
  <conditionalFormatting sqref="C32:W32">
    <cfRule type="cellIs" dxfId="160" priority="120" stopIfTrue="1" operator="equal">
      <formula>$Y32</formula>
    </cfRule>
  </conditionalFormatting>
  <conditionalFormatting sqref="X38:X41">
    <cfRule type="expression" dxfId="159" priority="119" stopIfTrue="1">
      <formula>AI38</formula>
    </cfRule>
  </conditionalFormatting>
  <conditionalFormatting sqref="C38:W38">
    <cfRule type="cellIs" dxfId="158" priority="118" stopIfTrue="1" operator="equal">
      <formula>$Y38</formula>
    </cfRule>
  </conditionalFormatting>
  <conditionalFormatting sqref="C38:W38">
    <cfRule type="cellIs" dxfId="157" priority="117" stopIfTrue="1" operator="equal">
      <formula>$Y38</formula>
    </cfRule>
  </conditionalFormatting>
  <conditionalFormatting sqref="X38:X41">
    <cfRule type="expression" dxfId="156" priority="116" stopIfTrue="1">
      <formula>AI38</formula>
    </cfRule>
  </conditionalFormatting>
  <conditionalFormatting sqref="C38:W38">
    <cfRule type="cellIs" dxfId="155" priority="115" stopIfTrue="1" operator="equal">
      <formula>$Y38</formula>
    </cfRule>
  </conditionalFormatting>
  <conditionalFormatting sqref="X38:X41">
    <cfRule type="expression" dxfId="154" priority="114" stopIfTrue="1">
      <formula>AI38</formula>
    </cfRule>
  </conditionalFormatting>
  <conditionalFormatting sqref="C38:W38">
    <cfRule type="cellIs" dxfId="153" priority="113" stopIfTrue="1" operator="equal">
      <formula>$Y38</formula>
    </cfRule>
  </conditionalFormatting>
  <conditionalFormatting sqref="X44:X47">
    <cfRule type="expression" dxfId="152" priority="112" stopIfTrue="1">
      <formula>AI44</formula>
    </cfRule>
  </conditionalFormatting>
  <conditionalFormatting sqref="C44:W44">
    <cfRule type="cellIs" dxfId="151" priority="111" stopIfTrue="1" operator="equal">
      <formula>$Y44</formula>
    </cfRule>
  </conditionalFormatting>
  <conditionalFormatting sqref="C44:W44">
    <cfRule type="cellIs" dxfId="150" priority="110" stopIfTrue="1" operator="equal">
      <formula>$Y44</formula>
    </cfRule>
  </conditionalFormatting>
  <conditionalFormatting sqref="X44:X47">
    <cfRule type="expression" dxfId="149" priority="109" stopIfTrue="1">
      <formula>AI44</formula>
    </cfRule>
  </conditionalFormatting>
  <conditionalFormatting sqref="C44:W44">
    <cfRule type="cellIs" dxfId="148" priority="108" stopIfTrue="1" operator="equal">
      <formula>$Y44</formula>
    </cfRule>
  </conditionalFormatting>
  <conditionalFormatting sqref="X44:X47">
    <cfRule type="expression" dxfId="147" priority="107" stopIfTrue="1">
      <formula>AI44</formula>
    </cfRule>
  </conditionalFormatting>
  <conditionalFormatting sqref="C44:W44">
    <cfRule type="cellIs" dxfId="146" priority="106" stopIfTrue="1" operator="equal">
      <formula>$Y44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zoomScaleNormal="100" workbookViewId="0">
      <pane xSplit="2" ySplit="5" topLeftCell="C6" activePane="bottomRight" state="frozen"/>
      <selection pane="topRight"/>
      <selection pane="bottomLeft"/>
      <selection pane="bottomRight" activeCell="A6" sqref="A6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24" width="5.140625" style="45" customWidth="1"/>
    <col min="25" max="25" width="11.7109375" style="45" customWidth="1"/>
    <col min="26" max="26" width="6.7109375" style="45" customWidth="1"/>
    <col min="27" max="16384" width="9.140625" style="45"/>
  </cols>
  <sheetData>
    <row r="1" spans="1:29" ht="21.95" customHeight="1" x14ac:dyDescent="0.2">
      <c r="A1" s="18" t="s">
        <v>15</v>
      </c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2"/>
      <c r="N1" s="63" t="s">
        <v>65</v>
      </c>
      <c r="O1" s="19"/>
      <c r="P1" s="19"/>
      <c r="Q1" s="19"/>
      <c r="R1" s="19"/>
      <c r="S1" s="19"/>
      <c r="T1" s="19"/>
      <c r="U1" s="19"/>
      <c r="V1" s="19"/>
      <c r="W1" s="19"/>
      <c r="X1" s="43"/>
      <c r="Y1" s="44"/>
    </row>
    <row r="2" spans="1:29" ht="5.0999999999999996" customHeight="1" thickBot="1" x14ac:dyDescent="0.25">
      <c r="A2" s="20"/>
      <c r="B2" s="46"/>
      <c r="C2" s="46"/>
      <c r="D2" s="46"/>
      <c r="E2" s="46"/>
      <c r="F2" s="47"/>
      <c r="G2" s="47"/>
      <c r="H2" s="47"/>
      <c r="I2" s="47"/>
      <c r="J2" s="47"/>
      <c r="K2" s="47"/>
      <c r="L2" s="47"/>
      <c r="M2" s="48"/>
      <c r="N2" s="47"/>
      <c r="O2" s="1"/>
      <c r="P2" s="1"/>
      <c r="Q2" s="1"/>
      <c r="R2" s="1"/>
      <c r="S2" s="1"/>
      <c r="T2" s="1"/>
      <c r="U2" s="46"/>
      <c r="V2" s="46"/>
      <c r="W2" s="46"/>
      <c r="X2" s="46"/>
      <c r="Y2" s="49"/>
    </row>
    <row r="3" spans="1:29" ht="21.95" customHeight="1" thickBot="1" x14ac:dyDescent="0.25">
      <c r="A3" s="20" t="s">
        <v>0</v>
      </c>
      <c r="B3" s="23">
        <v>5</v>
      </c>
      <c r="C3" s="2" t="s">
        <v>60</v>
      </c>
      <c r="D3" s="2"/>
      <c r="E3" s="2"/>
      <c r="F3" s="2"/>
      <c r="G3" s="2"/>
      <c r="H3" s="2"/>
      <c r="I3" s="2"/>
      <c r="J3" s="2"/>
      <c r="K3" s="2"/>
      <c r="L3" s="2"/>
      <c r="M3" s="48"/>
      <c r="N3" s="89" t="s">
        <v>37</v>
      </c>
      <c r="O3" s="1"/>
      <c r="P3" s="1"/>
      <c r="Q3" s="1"/>
      <c r="R3" s="1"/>
      <c r="S3" s="1"/>
      <c r="T3" s="1"/>
      <c r="U3" s="46"/>
      <c r="V3" s="46"/>
      <c r="W3" s="46"/>
      <c r="X3" s="46"/>
      <c r="Y3" s="49"/>
    </row>
    <row r="4" spans="1:29" ht="5.0999999999999996" customHeight="1" thickBot="1" x14ac:dyDescent="0.3">
      <c r="A4" s="24"/>
      <c r="B4" s="25"/>
      <c r="C4" s="26"/>
      <c r="D4" s="26"/>
      <c r="E4" s="26"/>
      <c r="F4" s="50"/>
      <c r="G4" s="50"/>
      <c r="H4" s="50"/>
      <c r="I4" s="50"/>
      <c r="J4" s="50"/>
      <c r="K4" s="50"/>
      <c r="L4" s="50"/>
      <c r="M4" s="27"/>
      <c r="N4" s="25"/>
      <c r="O4" s="25"/>
      <c r="P4" s="25"/>
      <c r="Q4" s="25"/>
      <c r="R4" s="25"/>
      <c r="S4" s="25"/>
      <c r="T4" s="25"/>
      <c r="U4" s="51"/>
      <c r="V4" s="51"/>
      <c r="W4" s="51"/>
      <c r="X4" s="51"/>
      <c r="Y4" s="52"/>
    </row>
    <row r="5" spans="1:29" s="64" customFormat="1" ht="114.95" customHeight="1" thickBot="1" x14ac:dyDescent="0.25">
      <c r="A5" s="29" t="s">
        <v>2</v>
      </c>
      <c r="B5" s="29" t="s">
        <v>3</v>
      </c>
      <c r="C5" s="87" t="s">
        <v>36</v>
      </c>
      <c r="D5" s="87" t="s">
        <v>38</v>
      </c>
      <c r="E5" s="87" t="s">
        <v>39</v>
      </c>
      <c r="F5" s="87" t="s">
        <v>40</v>
      </c>
      <c r="G5" s="90" t="s">
        <v>41</v>
      </c>
      <c r="H5" s="87" t="s">
        <v>42</v>
      </c>
      <c r="I5" s="87" t="s">
        <v>43</v>
      </c>
      <c r="J5" s="90" t="s">
        <v>44</v>
      </c>
      <c r="K5" s="88" t="s">
        <v>45</v>
      </c>
      <c r="L5" s="87" t="s">
        <v>46</v>
      </c>
      <c r="M5" s="91" t="s">
        <v>47</v>
      </c>
      <c r="N5" s="91" t="s">
        <v>48</v>
      </c>
      <c r="O5" s="87" t="s">
        <v>49</v>
      </c>
      <c r="P5" s="87" t="s">
        <v>50</v>
      </c>
      <c r="Q5" s="87" t="s">
        <v>51</v>
      </c>
      <c r="R5" s="91" t="s">
        <v>52</v>
      </c>
      <c r="S5" s="91" t="s">
        <v>53</v>
      </c>
      <c r="T5" s="91" t="s">
        <v>54</v>
      </c>
      <c r="U5" s="87" t="s">
        <v>55</v>
      </c>
      <c r="V5" s="87" t="s">
        <v>56</v>
      </c>
      <c r="W5" s="87" t="s">
        <v>57</v>
      </c>
      <c r="X5" s="87" t="s">
        <v>17</v>
      </c>
      <c r="Y5" s="29" t="s">
        <v>14</v>
      </c>
      <c r="Z5" s="15" t="s">
        <v>4</v>
      </c>
    </row>
    <row r="6" spans="1:29" s="54" customFormat="1" ht="15.6" customHeight="1" x14ac:dyDescent="0.2">
      <c r="A6" s="95"/>
      <c r="B6" s="30" t="s">
        <v>5</v>
      </c>
      <c r="C6" s="31"/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1</v>
      </c>
      <c r="O6" s="28">
        <v>0</v>
      </c>
      <c r="P6" s="28">
        <v>0</v>
      </c>
      <c r="Q6" s="28">
        <v>0</v>
      </c>
      <c r="R6" s="28">
        <v>6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34">
        <v>2</v>
      </c>
      <c r="Y6" s="35" t="s">
        <v>6</v>
      </c>
      <c r="Z6" s="53"/>
      <c r="AA6" s="57"/>
      <c r="AB6" s="57"/>
      <c r="AC6" s="57"/>
    </row>
    <row r="7" spans="1:29" s="54" customFormat="1" ht="15.6" customHeight="1" x14ac:dyDescent="0.2">
      <c r="A7" s="96">
        <v>5.12</v>
      </c>
      <c r="B7" s="32" t="s">
        <v>7</v>
      </c>
      <c r="C7" s="22">
        <v>0</v>
      </c>
      <c r="D7" s="4">
        <v>0</v>
      </c>
      <c r="E7" s="4">
        <v>1</v>
      </c>
      <c r="F7" s="4">
        <v>0</v>
      </c>
      <c r="G7" s="4">
        <v>0</v>
      </c>
      <c r="H7" s="4">
        <v>0</v>
      </c>
      <c r="I7" s="4">
        <v>6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1</v>
      </c>
      <c r="V7" s="4">
        <v>0</v>
      </c>
      <c r="W7" s="4">
        <v>1</v>
      </c>
      <c r="X7" s="21"/>
      <c r="Y7" s="36">
        <f>SUM(C7:W7)</f>
        <v>9</v>
      </c>
      <c r="Z7" s="16"/>
      <c r="AA7" s="57"/>
      <c r="AB7" s="57"/>
      <c r="AC7" s="57"/>
    </row>
    <row r="8" spans="1:29" s="54" customFormat="1" ht="15.6" customHeight="1" x14ac:dyDescent="0.2">
      <c r="A8" s="102" t="s">
        <v>59</v>
      </c>
      <c r="B8" s="32" t="s">
        <v>8</v>
      </c>
      <c r="C8" s="22">
        <f>C7</f>
        <v>0</v>
      </c>
      <c r="D8" s="5">
        <f t="shared" ref="D8:W8" si="0">C8-D6+D7</f>
        <v>0</v>
      </c>
      <c r="E8" s="5">
        <f>D8-E6+E7</f>
        <v>1</v>
      </c>
      <c r="F8" s="5">
        <f>E8-F6+F7</f>
        <v>1</v>
      </c>
      <c r="G8" s="5">
        <f t="shared" ref="G8:U8" si="1">F8-G6+G7</f>
        <v>1</v>
      </c>
      <c r="H8" s="5">
        <f t="shared" si="1"/>
        <v>1</v>
      </c>
      <c r="I8" s="5">
        <f t="shared" si="1"/>
        <v>7</v>
      </c>
      <c r="J8" s="5">
        <f t="shared" si="1"/>
        <v>7</v>
      </c>
      <c r="K8" s="5">
        <f t="shared" si="1"/>
        <v>7</v>
      </c>
      <c r="L8" s="5">
        <f t="shared" si="1"/>
        <v>7</v>
      </c>
      <c r="M8" s="5">
        <f t="shared" si="1"/>
        <v>7</v>
      </c>
      <c r="N8" s="5">
        <f t="shared" si="1"/>
        <v>6</v>
      </c>
      <c r="O8" s="5">
        <f t="shared" si="1"/>
        <v>6</v>
      </c>
      <c r="P8" s="5">
        <f t="shared" si="1"/>
        <v>6</v>
      </c>
      <c r="Q8" s="5">
        <f t="shared" si="1"/>
        <v>6</v>
      </c>
      <c r="R8" s="5">
        <f t="shared" si="1"/>
        <v>0</v>
      </c>
      <c r="S8" s="5">
        <f t="shared" si="1"/>
        <v>0</v>
      </c>
      <c r="T8" s="5">
        <f t="shared" si="1"/>
        <v>0</v>
      </c>
      <c r="U8" s="5">
        <f t="shared" si="1"/>
        <v>1</v>
      </c>
      <c r="V8" s="5">
        <f t="shared" si="0"/>
        <v>1</v>
      </c>
      <c r="W8" s="5">
        <f t="shared" si="0"/>
        <v>2</v>
      </c>
      <c r="X8" s="37">
        <f>W8-X6</f>
        <v>0</v>
      </c>
      <c r="Y8" s="38"/>
      <c r="Z8" s="3">
        <f>MAX(C8:X8)</f>
        <v>7</v>
      </c>
      <c r="AA8" s="57"/>
      <c r="AB8" s="57"/>
      <c r="AC8" s="57"/>
    </row>
    <row r="9" spans="1:29" s="54" customFormat="1" ht="15.6" customHeight="1" x14ac:dyDescent="0.2">
      <c r="A9" s="103"/>
      <c r="B9" s="32" t="s">
        <v>9</v>
      </c>
      <c r="C9" s="105"/>
      <c r="D9" s="106"/>
      <c r="E9" s="106"/>
      <c r="F9" s="107">
        <v>5.16</v>
      </c>
      <c r="G9" s="106"/>
      <c r="H9" s="106"/>
      <c r="I9" s="106"/>
      <c r="J9" s="107">
        <v>5.22</v>
      </c>
      <c r="K9" s="106"/>
      <c r="L9" s="106"/>
      <c r="M9" s="107">
        <v>5.28</v>
      </c>
      <c r="N9" s="106"/>
      <c r="O9" s="106"/>
      <c r="P9" s="106"/>
      <c r="Q9" s="107">
        <v>5.35</v>
      </c>
      <c r="R9" s="106"/>
      <c r="S9" s="106"/>
      <c r="T9" s="107">
        <v>5.4</v>
      </c>
      <c r="U9" s="106"/>
      <c r="V9" s="106"/>
      <c r="W9" s="108"/>
      <c r="X9" s="109">
        <v>5.47</v>
      </c>
      <c r="Y9" s="39">
        <v>35</v>
      </c>
      <c r="Z9" s="16"/>
      <c r="AA9" s="57"/>
      <c r="AB9" s="57"/>
      <c r="AC9" s="57"/>
    </row>
    <row r="10" spans="1:29" s="54" customFormat="1" ht="15.6" customHeight="1" x14ac:dyDescent="0.2">
      <c r="A10" s="104"/>
      <c r="B10" s="33" t="s">
        <v>10</v>
      </c>
      <c r="C10" s="110">
        <v>5.12</v>
      </c>
      <c r="D10" s="111"/>
      <c r="E10" s="111"/>
      <c r="F10" s="112">
        <f>F9</f>
        <v>5.16</v>
      </c>
      <c r="G10" s="111"/>
      <c r="H10" s="111"/>
      <c r="I10" s="111"/>
      <c r="J10" s="112">
        <f>J9</f>
        <v>5.22</v>
      </c>
      <c r="K10" s="111"/>
      <c r="L10" s="111"/>
      <c r="M10" s="112">
        <f>M9</f>
        <v>5.28</v>
      </c>
      <c r="N10" s="111"/>
      <c r="O10" s="111"/>
      <c r="P10" s="111"/>
      <c r="Q10" s="112">
        <f>Q9</f>
        <v>5.35</v>
      </c>
      <c r="R10" s="111"/>
      <c r="S10" s="111"/>
      <c r="T10" s="112">
        <f>T9</f>
        <v>5.4</v>
      </c>
      <c r="U10" s="111"/>
      <c r="V10" s="111"/>
      <c r="W10" s="111"/>
      <c r="X10" s="113"/>
      <c r="Y10" s="38"/>
      <c r="Z10" s="17"/>
      <c r="AA10" s="57"/>
      <c r="AB10" s="57"/>
      <c r="AC10" s="57"/>
    </row>
    <row r="11" spans="1:29" s="54" customFormat="1" ht="15.6" customHeight="1" thickBot="1" x14ac:dyDescent="0.25">
      <c r="A11" s="97">
        <v>218</v>
      </c>
      <c r="B11" s="59" t="s">
        <v>11</v>
      </c>
      <c r="C11" s="66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1"/>
      <c r="Y11" s="62"/>
      <c r="Z11" s="3"/>
      <c r="AA11" s="57"/>
      <c r="AB11" s="57"/>
      <c r="AC11" s="57"/>
    </row>
    <row r="12" spans="1:29" ht="15.6" customHeight="1" x14ac:dyDescent="0.2">
      <c r="A12" s="95"/>
      <c r="B12" s="30" t="s">
        <v>5</v>
      </c>
      <c r="C12" s="31"/>
      <c r="D12" s="28">
        <v>0</v>
      </c>
      <c r="E12" s="28">
        <v>0</v>
      </c>
      <c r="F12" s="28">
        <v>0</v>
      </c>
      <c r="G12" s="28">
        <v>1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1</v>
      </c>
      <c r="N12" s="28">
        <v>3</v>
      </c>
      <c r="O12" s="28">
        <v>0</v>
      </c>
      <c r="P12" s="28">
        <v>0</v>
      </c>
      <c r="Q12" s="28">
        <v>0</v>
      </c>
      <c r="R12" s="28">
        <v>3</v>
      </c>
      <c r="S12" s="28">
        <v>2</v>
      </c>
      <c r="T12" s="28">
        <v>2</v>
      </c>
      <c r="U12" s="28">
        <v>0</v>
      </c>
      <c r="V12" s="28">
        <v>1</v>
      </c>
      <c r="W12" s="28">
        <v>2</v>
      </c>
      <c r="X12" s="34">
        <v>1</v>
      </c>
      <c r="Y12" s="35" t="s">
        <v>6</v>
      </c>
      <c r="Z12" s="53"/>
      <c r="AA12" s="57"/>
      <c r="AB12" s="57"/>
      <c r="AC12" s="57"/>
    </row>
    <row r="13" spans="1:29" ht="15.6" customHeight="1" x14ac:dyDescent="0.2">
      <c r="A13" s="96">
        <v>7.02</v>
      </c>
      <c r="B13" s="32" t="s">
        <v>7</v>
      </c>
      <c r="C13" s="22">
        <v>0</v>
      </c>
      <c r="D13" s="4">
        <v>2</v>
      </c>
      <c r="E13" s="4">
        <v>2</v>
      </c>
      <c r="F13" s="4">
        <v>0</v>
      </c>
      <c r="G13" s="4">
        <v>0</v>
      </c>
      <c r="H13" s="4">
        <v>1</v>
      </c>
      <c r="I13" s="4">
        <v>1</v>
      </c>
      <c r="J13" s="4">
        <v>6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1</v>
      </c>
      <c r="Q13" s="4">
        <v>1</v>
      </c>
      <c r="R13" s="4">
        <v>0</v>
      </c>
      <c r="S13" s="4">
        <v>0</v>
      </c>
      <c r="T13" s="4">
        <v>2</v>
      </c>
      <c r="U13" s="4">
        <v>0</v>
      </c>
      <c r="V13" s="4">
        <v>0</v>
      </c>
      <c r="W13" s="4">
        <v>0</v>
      </c>
      <c r="X13" s="21"/>
      <c r="Y13" s="36">
        <f>SUM(C13:W13)</f>
        <v>16</v>
      </c>
      <c r="Z13" s="16"/>
      <c r="AA13" s="57"/>
      <c r="AB13" s="57"/>
      <c r="AC13" s="57"/>
    </row>
    <row r="14" spans="1:29" ht="15.6" customHeight="1" x14ac:dyDescent="0.2">
      <c r="A14" s="102" t="s">
        <v>59</v>
      </c>
      <c r="B14" s="32" t="s">
        <v>8</v>
      </c>
      <c r="C14" s="22">
        <f>C13</f>
        <v>0</v>
      </c>
      <c r="D14" s="5">
        <f t="shared" ref="D14" si="2">C14-D12+D13</f>
        <v>2</v>
      </c>
      <c r="E14" s="5">
        <f>D14-E12+E13</f>
        <v>4</v>
      </c>
      <c r="F14" s="5">
        <f>E14-F12+F13</f>
        <v>4</v>
      </c>
      <c r="G14" s="5">
        <f t="shared" ref="G14:W14" si="3">F14-G12+G13</f>
        <v>3</v>
      </c>
      <c r="H14" s="5">
        <f t="shared" si="3"/>
        <v>4</v>
      </c>
      <c r="I14" s="5">
        <f t="shared" si="3"/>
        <v>5</v>
      </c>
      <c r="J14" s="5">
        <f t="shared" si="3"/>
        <v>11</v>
      </c>
      <c r="K14" s="5">
        <f t="shared" si="3"/>
        <v>11</v>
      </c>
      <c r="L14" s="5">
        <f t="shared" si="3"/>
        <v>11</v>
      </c>
      <c r="M14" s="5">
        <f t="shared" si="3"/>
        <v>10</v>
      </c>
      <c r="N14" s="5">
        <f t="shared" si="3"/>
        <v>7</v>
      </c>
      <c r="O14" s="5">
        <f t="shared" si="3"/>
        <v>7</v>
      </c>
      <c r="P14" s="5">
        <f t="shared" si="3"/>
        <v>8</v>
      </c>
      <c r="Q14" s="5">
        <f t="shared" si="3"/>
        <v>9</v>
      </c>
      <c r="R14" s="5">
        <f t="shared" si="3"/>
        <v>6</v>
      </c>
      <c r="S14" s="5">
        <f t="shared" si="3"/>
        <v>4</v>
      </c>
      <c r="T14" s="5">
        <f t="shared" si="3"/>
        <v>4</v>
      </c>
      <c r="U14" s="5">
        <f t="shared" si="3"/>
        <v>4</v>
      </c>
      <c r="V14" s="5">
        <f t="shared" si="3"/>
        <v>3</v>
      </c>
      <c r="W14" s="5">
        <f t="shared" si="3"/>
        <v>1</v>
      </c>
      <c r="X14" s="37">
        <f>W14-X12</f>
        <v>0</v>
      </c>
      <c r="Y14" s="38"/>
      <c r="Z14" s="3">
        <f>MAX(C14:X14)</f>
        <v>11</v>
      </c>
      <c r="AA14" s="57"/>
      <c r="AB14" s="57"/>
      <c r="AC14" s="57"/>
    </row>
    <row r="15" spans="1:29" ht="15.6" customHeight="1" x14ac:dyDescent="0.2">
      <c r="A15" s="103"/>
      <c r="B15" s="32" t="s">
        <v>9</v>
      </c>
      <c r="C15" s="105"/>
      <c r="D15" s="106"/>
      <c r="E15" s="106"/>
      <c r="F15" s="107">
        <v>7.04</v>
      </c>
      <c r="G15" s="106"/>
      <c r="H15" s="106"/>
      <c r="I15" s="106"/>
      <c r="J15" s="107">
        <v>7.12</v>
      </c>
      <c r="K15" s="106"/>
      <c r="L15" s="106"/>
      <c r="M15" s="107">
        <v>7.18</v>
      </c>
      <c r="N15" s="106"/>
      <c r="O15" s="106"/>
      <c r="P15" s="106"/>
      <c r="Q15" s="107">
        <v>7.25</v>
      </c>
      <c r="R15" s="106"/>
      <c r="S15" s="106"/>
      <c r="T15" s="107">
        <v>7.3</v>
      </c>
      <c r="U15" s="106"/>
      <c r="V15" s="106"/>
      <c r="W15" s="108"/>
      <c r="X15" s="109">
        <v>7.37</v>
      </c>
      <c r="Y15" s="39">
        <v>35</v>
      </c>
      <c r="Z15" s="16"/>
      <c r="AA15" s="57"/>
      <c r="AB15" s="57"/>
      <c r="AC15" s="57"/>
    </row>
    <row r="16" spans="1:29" ht="15.6" customHeight="1" x14ac:dyDescent="0.2">
      <c r="A16" s="104"/>
      <c r="B16" s="33" t="s">
        <v>10</v>
      </c>
      <c r="C16" s="110">
        <v>7.02</v>
      </c>
      <c r="D16" s="111"/>
      <c r="E16" s="111"/>
      <c r="F16" s="112">
        <f>F15</f>
        <v>7.04</v>
      </c>
      <c r="G16" s="111"/>
      <c r="H16" s="111"/>
      <c r="I16" s="111"/>
      <c r="J16" s="112">
        <f>J15</f>
        <v>7.12</v>
      </c>
      <c r="K16" s="111"/>
      <c r="L16" s="111"/>
      <c r="M16" s="112">
        <f>M15</f>
        <v>7.18</v>
      </c>
      <c r="N16" s="111"/>
      <c r="O16" s="111"/>
      <c r="P16" s="111"/>
      <c r="Q16" s="112">
        <f>Q15</f>
        <v>7.25</v>
      </c>
      <c r="R16" s="111"/>
      <c r="S16" s="111"/>
      <c r="T16" s="112">
        <f>T15</f>
        <v>7.3</v>
      </c>
      <c r="U16" s="111"/>
      <c r="V16" s="111"/>
      <c r="W16" s="111"/>
      <c r="X16" s="113"/>
      <c r="Y16" s="38"/>
      <c r="Z16" s="17"/>
      <c r="AA16" s="57"/>
      <c r="AB16" s="57"/>
      <c r="AC16" s="57"/>
    </row>
    <row r="17" spans="1:29" ht="15.6" customHeight="1" thickBot="1" x14ac:dyDescent="0.25">
      <c r="A17" s="97">
        <v>208</v>
      </c>
      <c r="B17" s="59" t="s">
        <v>11</v>
      </c>
      <c r="C17" s="66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1"/>
      <c r="Y17" s="62"/>
      <c r="Z17" s="3"/>
      <c r="AA17" s="57"/>
      <c r="AB17" s="57"/>
      <c r="AC17" s="57"/>
    </row>
    <row r="18" spans="1:29" ht="15.6" customHeight="1" x14ac:dyDescent="0.2">
      <c r="A18" s="95"/>
      <c r="B18" s="30" t="s">
        <v>5</v>
      </c>
      <c r="C18" s="31"/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1</v>
      </c>
      <c r="N18" s="28">
        <v>0</v>
      </c>
      <c r="O18" s="28">
        <v>0</v>
      </c>
      <c r="P18" s="28">
        <v>4</v>
      </c>
      <c r="Q18" s="28">
        <v>1</v>
      </c>
      <c r="R18" s="28">
        <v>0</v>
      </c>
      <c r="S18" s="28">
        <v>1</v>
      </c>
      <c r="T18" s="28">
        <v>4</v>
      </c>
      <c r="U18" s="28">
        <v>0</v>
      </c>
      <c r="V18" s="28">
        <v>0</v>
      </c>
      <c r="W18" s="28">
        <v>1</v>
      </c>
      <c r="X18" s="34">
        <v>3</v>
      </c>
      <c r="Y18" s="35" t="s">
        <v>6</v>
      </c>
      <c r="Z18" s="53"/>
      <c r="AA18" s="57"/>
      <c r="AB18" s="57"/>
      <c r="AC18" s="57"/>
    </row>
    <row r="19" spans="1:29" ht="15.6" customHeight="1" x14ac:dyDescent="0.2">
      <c r="A19" s="96">
        <v>8.4499999999999993</v>
      </c>
      <c r="B19" s="32" t="s">
        <v>7</v>
      </c>
      <c r="C19" s="22">
        <v>0</v>
      </c>
      <c r="D19" s="4">
        <v>0</v>
      </c>
      <c r="E19" s="4">
        <v>2</v>
      </c>
      <c r="F19" s="4">
        <v>2</v>
      </c>
      <c r="G19" s="4">
        <v>1</v>
      </c>
      <c r="H19" s="4">
        <v>0</v>
      </c>
      <c r="I19" s="4">
        <v>2</v>
      </c>
      <c r="J19" s="4">
        <v>1</v>
      </c>
      <c r="K19" s="4">
        <v>1</v>
      </c>
      <c r="L19" s="4">
        <v>0</v>
      </c>
      <c r="M19" s="4">
        <v>0</v>
      </c>
      <c r="N19" s="4">
        <v>1</v>
      </c>
      <c r="O19" s="4">
        <v>0</v>
      </c>
      <c r="P19" s="4">
        <v>2</v>
      </c>
      <c r="Q19" s="4">
        <v>0</v>
      </c>
      <c r="R19" s="4">
        <v>1</v>
      </c>
      <c r="S19" s="4">
        <v>1</v>
      </c>
      <c r="T19" s="4">
        <v>1</v>
      </c>
      <c r="U19" s="4">
        <v>0</v>
      </c>
      <c r="V19" s="4">
        <v>0</v>
      </c>
      <c r="W19" s="4">
        <v>0</v>
      </c>
      <c r="X19" s="21"/>
      <c r="Y19" s="36">
        <f>SUM(C19:W19)</f>
        <v>15</v>
      </c>
      <c r="Z19" s="16"/>
      <c r="AA19" s="57"/>
      <c r="AB19" s="57"/>
      <c r="AC19" s="57"/>
    </row>
    <row r="20" spans="1:29" ht="15.6" customHeight="1" x14ac:dyDescent="0.2">
      <c r="A20" s="102" t="s">
        <v>59</v>
      </c>
      <c r="B20" s="32" t="s">
        <v>8</v>
      </c>
      <c r="C20" s="22">
        <f>C19</f>
        <v>0</v>
      </c>
      <c r="D20" s="5">
        <f t="shared" ref="D20" si="4">C20-D18+D19</f>
        <v>0</v>
      </c>
      <c r="E20" s="5">
        <f>D20-E18+E19</f>
        <v>2</v>
      </c>
      <c r="F20" s="5">
        <f>E20-F18+F19</f>
        <v>4</v>
      </c>
      <c r="G20" s="5">
        <f t="shared" ref="G20:W20" si="5">F20-G18+G19</f>
        <v>5</v>
      </c>
      <c r="H20" s="5">
        <f t="shared" si="5"/>
        <v>5</v>
      </c>
      <c r="I20" s="5">
        <f t="shared" si="5"/>
        <v>7</v>
      </c>
      <c r="J20" s="5">
        <f t="shared" si="5"/>
        <v>8</v>
      </c>
      <c r="K20" s="5">
        <f t="shared" si="5"/>
        <v>9</v>
      </c>
      <c r="L20" s="5">
        <f t="shared" si="5"/>
        <v>9</v>
      </c>
      <c r="M20" s="5">
        <f t="shared" si="5"/>
        <v>8</v>
      </c>
      <c r="N20" s="5">
        <f t="shared" si="5"/>
        <v>9</v>
      </c>
      <c r="O20" s="5">
        <f t="shared" si="5"/>
        <v>9</v>
      </c>
      <c r="P20" s="5">
        <f t="shared" si="5"/>
        <v>7</v>
      </c>
      <c r="Q20" s="5">
        <f t="shared" si="5"/>
        <v>6</v>
      </c>
      <c r="R20" s="5">
        <f t="shared" si="5"/>
        <v>7</v>
      </c>
      <c r="S20" s="5">
        <f t="shared" si="5"/>
        <v>7</v>
      </c>
      <c r="T20" s="5">
        <f t="shared" si="5"/>
        <v>4</v>
      </c>
      <c r="U20" s="5">
        <f t="shared" si="5"/>
        <v>4</v>
      </c>
      <c r="V20" s="5">
        <f t="shared" si="5"/>
        <v>4</v>
      </c>
      <c r="W20" s="5">
        <f t="shared" si="5"/>
        <v>3</v>
      </c>
      <c r="X20" s="37">
        <f>W20-X18</f>
        <v>0</v>
      </c>
      <c r="Y20" s="38"/>
      <c r="Z20" s="3">
        <f>MAX(C20:X20)</f>
        <v>9</v>
      </c>
      <c r="AA20" s="57"/>
      <c r="AB20" s="57"/>
      <c r="AC20" s="57"/>
    </row>
    <row r="21" spans="1:29" ht="15.6" customHeight="1" x14ac:dyDescent="0.2">
      <c r="A21" s="103"/>
      <c r="B21" s="32" t="s">
        <v>9</v>
      </c>
      <c r="C21" s="105"/>
      <c r="D21" s="106"/>
      <c r="E21" s="106"/>
      <c r="F21" s="107">
        <v>8.5</v>
      </c>
      <c r="G21" s="106"/>
      <c r="H21" s="106"/>
      <c r="I21" s="106"/>
      <c r="J21" s="107">
        <v>8.5500000000000007</v>
      </c>
      <c r="K21" s="106"/>
      <c r="L21" s="106"/>
      <c r="M21" s="107">
        <v>9.01</v>
      </c>
      <c r="N21" s="106"/>
      <c r="O21" s="106"/>
      <c r="P21" s="106"/>
      <c r="Q21" s="107">
        <v>9.09</v>
      </c>
      <c r="R21" s="106"/>
      <c r="S21" s="106"/>
      <c r="T21" s="107">
        <v>9.14</v>
      </c>
      <c r="U21" s="106"/>
      <c r="V21" s="106"/>
      <c r="W21" s="108"/>
      <c r="X21" s="109">
        <v>9.2200000000000006</v>
      </c>
      <c r="Y21" s="39">
        <v>37</v>
      </c>
      <c r="Z21" s="16"/>
      <c r="AA21" s="57"/>
      <c r="AB21" s="57"/>
      <c r="AC21" s="57"/>
    </row>
    <row r="22" spans="1:29" ht="15.6" customHeight="1" x14ac:dyDescent="0.2">
      <c r="A22" s="104"/>
      <c r="B22" s="33" t="s">
        <v>10</v>
      </c>
      <c r="C22" s="110">
        <v>8.4499999999999993</v>
      </c>
      <c r="D22" s="111"/>
      <c r="E22" s="111"/>
      <c r="F22" s="112">
        <f>F21</f>
        <v>8.5</v>
      </c>
      <c r="G22" s="111"/>
      <c r="H22" s="111"/>
      <c r="I22" s="111"/>
      <c r="J22" s="112">
        <f>J21</f>
        <v>8.5500000000000007</v>
      </c>
      <c r="K22" s="111"/>
      <c r="L22" s="111"/>
      <c r="M22" s="112">
        <f>M21</f>
        <v>9.01</v>
      </c>
      <c r="N22" s="111"/>
      <c r="O22" s="111"/>
      <c r="P22" s="111"/>
      <c r="Q22" s="112">
        <f>Q21</f>
        <v>9.09</v>
      </c>
      <c r="R22" s="111"/>
      <c r="S22" s="111"/>
      <c r="T22" s="112">
        <v>9.15</v>
      </c>
      <c r="U22" s="111"/>
      <c r="V22" s="111"/>
      <c r="W22" s="111"/>
      <c r="X22" s="113"/>
      <c r="Y22" s="38"/>
      <c r="Z22" s="17"/>
      <c r="AA22" s="57"/>
      <c r="AB22" s="57"/>
      <c r="AC22" s="57"/>
    </row>
    <row r="23" spans="1:29" ht="15.6" customHeight="1" thickBot="1" x14ac:dyDescent="0.25">
      <c r="A23" s="97">
        <v>208</v>
      </c>
      <c r="B23" s="59" t="s">
        <v>11</v>
      </c>
      <c r="C23" s="92" t="s">
        <v>62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1"/>
      <c r="Y23" s="62"/>
      <c r="Z23" s="3"/>
      <c r="AA23" s="57"/>
      <c r="AB23" s="57"/>
      <c r="AC23" s="57"/>
    </row>
    <row r="24" spans="1:29" ht="15.6" customHeight="1" x14ac:dyDescent="0.2">
      <c r="A24" s="95"/>
      <c r="B24" s="30" t="s">
        <v>5</v>
      </c>
      <c r="C24" s="31"/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1</v>
      </c>
      <c r="O24" s="28">
        <v>0</v>
      </c>
      <c r="P24" s="28">
        <v>1</v>
      </c>
      <c r="Q24" s="28">
        <v>1</v>
      </c>
      <c r="R24" s="28">
        <v>1</v>
      </c>
      <c r="S24" s="28">
        <v>2</v>
      </c>
      <c r="T24" s="28">
        <v>3</v>
      </c>
      <c r="U24" s="28">
        <v>1</v>
      </c>
      <c r="V24" s="28">
        <v>1</v>
      </c>
      <c r="W24" s="28">
        <v>4</v>
      </c>
      <c r="X24" s="34">
        <v>1</v>
      </c>
      <c r="Y24" s="35" t="s">
        <v>6</v>
      </c>
      <c r="Z24" s="53"/>
      <c r="AA24" s="57"/>
      <c r="AB24" s="57"/>
      <c r="AC24" s="57"/>
    </row>
    <row r="25" spans="1:29" ht="15.6" customHeight="1" x14ac:dyDescent="0.2">
      <c r="A25" s="96">
        <v>13.1</v>
      </c>
      <c r="B25" s="32" t="s">
        <v>7</v>
      </c>
      <c r="C25" s="22">
        <v>1</v>
      </c>
      <c r="D25" s="4">
        <v>0</v>
      </c>
      <c r="E25" s="4">
        <v>3</v>
      </c>
      <c r="F25" s="4">
        <v>1</v>
      </c>
      <c r="G25" s="4">
        <v>2</v>
      </c>
      <c r="H25" s="4">
        <v>0</v>
      </c>
      <c r="I25" s="4">
        <v>0</v>
      </c>
      <c r="J25" s="4">
        <v>3</v>
      </c>
      <c r="K25" s="4">
        <v>2</v>
      </c>
      <c r="L25" s="4">
        <v>2</v>
      </c>
      <c r="M25" s="4">
        <v>0</v>
      </c>
      <c r="N25" s="4">
        <v>1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1</v>
      </c>
      <c r="X25" s="21"/>
      <c r="Y25" s="36">
        <f>SUM(C25:W25)</f>
        <v>16</v>
      </c>
      <c r="Z25" s="16"/>
      <c r="AA25" s="57"/>
      <c r="AB25" s="57"/>
      <c r="AC25" s="57"/>
    </row>
    <row r="26" spans="1:29" ht="15.6" customHeight="1" x14ac:dyDescent="0.2">
      <c r="A26" s="102" t="s">
        <v>59</v>
      </c>
      <c r="B26" s="32" t="s">
        <v>8</v>
      </c>
      <c r="C26" s="22">
        <f>C25</f>
        <v>1</v>
      </c>
      <c r="D26" s="5">
        <f t="shared" ref="D26" si="6">C26-D24+D25</f>
        <v>1</v>
      </c>
      <c r="E26" s="5">
        <f>D26-E24+E25</f>
        <v>4</v>
      </c>
      <c r="F26" s="5">
        <f>E26-F24+F25</f>
        <v>5</v>
      </c>
      <c r="G26" s="5">
        <f t="shared" ref="G26:W26" si="7">F26-G24+G25</f>
        <v>7</v>
      </c>
      <c r="H26" s="5">
        <f t="shared" si="7"/>
        <v>7</v>
      </c>
      <c r="I26" s="5">
        <f t="shared" si="7"/>
        <v>7</v>
      </c>
      <c r="J26" s="5">
        <f t="shared" si="7"/>
        <v>10</v>
      </c>
      <c r="K26" s="5">
        <f t="shared" si="7"/>
        <v>12</v>
      </c>
      <c r="L26" s="5">
        <f t="shared" si="7"/>
        <v>14</v>
      </c>
      <c r="M26" s="5">
        <f t="shared" si="7"/>
        <v>14</v>
      </c>
      <c r="N26" s="5">
        <f t="shared" si="7"/>
        <v>14</v>
      </c>
      <c r="O26" s="5">
        <f t="shared" si="7"/>
        <v>14</v>
      </c>
      <c r="P26" s="5">
        <f t="shared" si="7"/>
        <v>13</v>
      </c>
      <c r="Q26" s="5">
        <f t="shared" si="7"/>
        <v>12</v>
      </c>
      <c r="R26" s="5">
        <f t="shared" si="7"/>
        <v>11</v>
      </c>
      <c r="S26" s="5">
        <f t="shared" si="7"/>
        <v>9</v>
      </c>
      <c r="T26" s="5">
        <f t="shared" si="7"/>
        <v>6</v>
      </c>
      <c r="U26" s="5">
        <f t="shared" si="7"/>
        <v>5</v>
      </c>
      <c r="V26" s="5">
        <f t="shared" si="7"/>
        <v>4</v>
      </c>
      <c r="W26" s="5">
        <f t="shared" si="7"/>
        <v>1</v>
      </c>
      <c r="X26" s="37">
        <f>W26-X24</f>
        <v>0</v>
      </c>
      <c r="Y26" s="38"/>
      <c r="Z26" s="3">
        <f>MAX(C26:X26)</f>
        <v>14</v>
      </c>
      <c r="AA26" s="57"/>
      <c r="AB26" s="57"/>
      <c r="AC26" s="57"/>
    </row>
    <row r="27" spans="1:29" ht="15.6" customHeight="1" x14ac:dyDescent="0.2">
      <c r="A27" s="103"/>
      <c r="B27" s="32" t="s">
        <v>9</v>
      </c>
      <c r="C27" s="105"/>
      <c r="D27" s="106"/>
      <c r="E27" s="106"/>
      <c r="F27" s="107">
        <v>13.14</v>
      </c>
      <c r="G27" s="106"/>
      <c r="H27" s="106"/>
      <c r="I27" s="106"/>
      <c r="J27" s="107">
        <v>13.19</v>
      </c>
      <c r="K27" s="106"/>
      <c r="L27" s="106"/>
      <c r="M27" s="107">
        <v>13.25</v>
      </c>
      <c r="N27" s="106"/>
      <c r="O27" s="106"/>
      <c r="P27" s="106"/>
      <c r="Q27" s="107">
        <v>13.32</v>
      </c>
      <c r="R27" s="106"/>
      <c r="S27" s="106"/>
      <c r="T27" s="107">
        <v>13.39</v>
      </c>
      <c r="U27" s="106"/>
      <c r="V27" s="106"/>
      <c r="W27" s="108"/>
      <c r="X27" s="109">
        <v>13.46</v>
      </c>
      <c r="Y27" s="39">
        <v>36</v>
      </c>
      <c r="Z27" s="16"/>
      <c r="AA27" s="57"/>
      <c r="AB27" s="57"/>
      <c r="AC27" s="57"/>
    </row>
    <row r="28" spans="1:29" ht="15.6" customHeight="1" x14ac:dyDescent="0.2">
      <c r="A28" s="104"/>
      <c r="B28" s="33" t="s">
        <v>10</v>
      </c>
      <c r="C28" s="110">
        <v>13.1</v>
      </c>
      <c r="D28" s="111"/>
      <c r="E28" s="111"/>
      <c r="F28" s="112">
        <f>F27</f>
        <v>13.14</v>
      </c>
      <c r="G28" s="111"/>
      <c r="H28" s="111"/>
      <c r="I28" s="111"/>
      <c r="J28" s="112">
        <f>J27</f>
        <v>13.19</v>
      </c>
      <c r="K28" s="111"/>
      <c r="L28" s="111"/>
      <c r="M28" s="112">
        <f>M27</f>
        <v>13.25</v>
      </c>
      <c r="N28" s="111"/>
      <c r="O28" s="111"/>
      <c r="P28" s="111"/>
      <c r="Q28" s="112">
        <f>Q27</f>
        <v>13.32</v>
      </c>
      <c r="R28" s="111"/>
      <c r="S28" s="111"/>
      <c r="T28" s="112">
        <f>T27</f>
        <v>13.39</v>
      </c>
      <c r="U28" s="111"/>
      <c r="V28" s="111"/>
      <c r="W28" s="111"/>
      <c r="X28" s="113"/>
      <c r="Y28" s="38"/>
      <c r="Z28" s="17"/>
      <c r="AA28" s="57"/>
      <c r="AB28" s="57"/>
      <c r="AC28" s="57"/>
    </row>
    <row r="29" spans="1:29" ht="15.6" customHeight="1" thickBot="1" x14ac:dyDescent="0.25">
      <c r="A29" s="97">
        <v>208</v>
      </c>
      <c r="B29" s="59" t="s">
        <v>11</v>
      </c>
      <c r="C29" s="66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1"/>
      <c r="Y29" s="62"/>
      <c r="Z29" s="3"/>
      <c r="AA29" s="57"/>
      <c r="AB29" s="57"/>
      <c r="AC29" s="57"/>
    </row>
    <row r="30" spans="1:29" ht="15.6" customHeight="1" x14ac:dyDescent="0.2">
      <c r="A30" s="95"/>
      <c r="B30" s="30" t="s">
        <v>5</v>
      </c>
      <c r="C30" s="31"/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1</v>
      </c>
      <c r="P30" s="28">
        <v>0</v>
      </c>
      <c r="Q30" s="28">
        <v>0</v>
      </c>
      <c r="R30" s="28">
        <v>0</v>
      </c>
      <c r="S30" s="28">
        <v>1</v>
      </c>
      <c r="T30" s="28">
        <v>3</v>
      </c>
      <c r="U30" s="28">
        <v>1</v>
      </c>
      <c r="V30" s="28">
        <v>0</v>
      </c>
      <c r="W30" s="28">
        <v>2</v>
      </c>
      <c r="X30" s="34">
        <v>2</v>
      </c>
      <c r="Y30" s="35" t="s">
        <v>6</v>
      </c>
      <c r="Z30" s="53"/>
      <c r="AA30" s="57"/>
      <c r="AB30" s="57"/>
      <c r="AC30" s="57"/>
    </row>
    <row r="31" spans="1:29" ht="15.6" customHeight="1" x14ac:dyDescent="0.2">
      <c r="A31" s="96">
        <v>15</v>
      </c>
      <c r="B31" s="32" t="s">
        <v>7</v>
      </c>
      <c r="C31" s="22">
        <v>2</v>
      </c>
      <c r="D31" s="4">
        <v>1</v>
      </c>
      <c r="E31" s="4">
        <v>0</v>
      </c>
      <c r="F31" s="4">
        <v>1</v>
      </c>
      <c r="G31" s="4">
        <v>0</v>
      </c>
      <c r="H31" s="4">
        <v>0</v>
      </c>
      <c r="I31" s="4">
        <v>2</v>
      </c>
      <c r="J31" s="4">
        <v>1</v>
      </c>
      <c r="K31" s="4">
        <v>0</v>
      </c>
      <c r="L31" s="4">
        <v>0</v>
      </c>
      <c r="M31" s="4">
        <v>1</v>
      </c>
      <c r="N31" s="4">
        <v>2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1</v>
      </c>
      <c r="U31" s="4">
        <v>0</v>
      </c>
      <c r="V31" s="4">
        <v>0</v>
      </c>
      <c r="W31" s="4">
        <v>0</v>
      </c>
      <c r="X31" s="21"/>
      <c r="Y31" s="36">
        <f>SUM(C31:W31)</f>
        <v>11</v>
      </c>
      <c r="Z31" s="16"/>
      <c r="AA31" s="57"/>
      <c r="AB31" s="57"/>
      <c r="AC31" s="57"/>
    </row>
    <row r="32" spans="1:29" ht="15.6" customHeight="1" x14ac:dyDescent="0.2">
      <c r="A32" s="102" t="s">
        <v>59</v>
      </c>
      <c r="B32" s="32" t="s">
        <v>8</v>
      </c>
      <c r="C32" s="22">
        <f>C31</f>
        <v>2</v>
      </c>
      <c r="D32" s="5">
        <f t="shared" ref="D32" si="8">C32-D30+D31</f>
        <v>3</v>
      </c>
      <c r="E32" s="5">
        <f>D32-E30+E31</f>
        <v>3</v>
      </c>
      <c r="F32" s="5">
        <f>E32-F30+F31</f>
        <v>4</v>
      </c>
      <c r="G32" s="5">
        <f t="shared" ref="G32:W32" si="9">F32-G30+G31</f>
        <v>4</v>
      </c>
      <c r="H32" s="5">
        <f t="shared" si="9"/>
        <v>3</v>
      </c>
      <c r="I32" s="5">
        <f t="shared" si="9"/>
        <v>5</v>
      </c>
      <c r="J32" s="5">
        <f t="shared" si="9"/>
        <v>6</v>
      </c>
      <c r="K32" s="5">
        <f t="shared" si="9"/>
        <v>6</v>
      </c>
      <c r="L32" s="5">
        <f t="shared" si="9"/>
        <v>6</v>
      </c>
      <c r="M32" s="5">
        <f t="shared" si="9"/>
        <v>7</v>
      </c>
      <c r="N32" s="5">
        <f t="shared" si="9"/>
        <v>9</v>
      </c>
      <c r="O32" s="5">
        <f t="shared" si="9"/>
        <v>8</v>
      </c>
      <c r="P32" s="5">
        <f t="shared" si="9"/>
        <v>8</v>
      </c>
      <c r="Q32" s="5">
        <f t="shared" si="9"/>
        <v>8</v>
      </c>
      <c r="R32" s="5">
        <f t="shared" si="9"/>
        <v>8</v>
      </c>
      <c r="S32" s="5">
        <f t="shared" si="9"/>
        <v>7</v>
      </c>
      <c r="T32" s="5">
        <f t="shared" si="9"/>
        <v>5</v>
      </c>
      <c r="U32" s="5">
        <f t="shared" si="9"/>
        <v>4</v>
      </c>
      <c r="V32" s="5">
        <f t="shared" si="9"/>
        <v>4</v>
      </c>
      <c r="W32" s="5">
        <f t="shared" si="9"/>
        <v>2</v>
      </c>
      <c r="X32" s="37">
        <f>W32-X30</f>
        <v>0</v>
      </c>
      <c r="Y32" s="38"/>
      <c r="Z32" s="3">
        <f>MAX(C32:X32)</f>
        <v>9</v>
      </c>
      <c r="AA32" s="57"/>
      <c r="AB32" s="57"/>
      <c r="AC32" s="57"/>
    </row>
    <row r="33" spans="1:29" ht="15.6" customHeight="1" x14ac:dyDescent="0.2">
      <c r="A33" s="103"/>
      <c r="B33" s="32" t="s">
        <v>9</v>
      </c>
      <c r="C33" s="105"/>
      <c r="D33" s="106"/>
      <c r="E33" s="106"/>
      <c r="F33" s="107">
        <v>15.04</v>
      </c>
      <c r="G33" s="106"/>
      <c r="H33" s="106"/>
      <c r="I33" s="106"/>
      <c r="J33" s="107">
        <v>15.1</v>
      </c>
      <c r="K33" s="106"/>
      <c r="L33" s="106"/>
      <c r="M33" s="107">
        <v>15.15</v>
      </c>
      <c r="N33" s="106"/>
      <c r="O33" s="106"/>
      <c r="P33" s="106"/>
      <c r="Q33" s="107">
        <v>15.22</v>
      </c>
      <c r="R33" s="106"/>
      <c r="S33" s="106"/>
      <c r="T33" s="107">
        <v>15.27</v>
      </c>
      <c r="U33" s="106"/>
      <c r="V33" s="106"/>
      <c r="W33" s="108"/>
      <c r="X33" s="109">
        <v>15.35</v>
      </c>
      <c r="Y33" s="39">
        <v>35</v>
      </c>
      <c r="Z33" s="16"/>
      <c r="AA33" s="57"/>
      <c r="AB33" s="57"/>
      <c r="AC33" s="57"/>
    </row>
    <row r="34" spans="1:29" ht="15.6" customHeight="1" x14ac:dyDescent="0.2">
      <c r="A34" s="104"/>
      <c r="B34" s="33" t="s">
        <v>10</v>
      </c>
      <c r="C34" s="110">
        <v>15</v>
      </c>
      <c r="D34" s="111"/>
      <c r="E34" s="111"/>
      <c r="F34" s="112">
        <f>F33</f>
        <v>15.04</v>
      </c>
      <c r="G34" s="111"/>
      <c r="H34" s="111"/>
      <c r="I34" s="111"/>
      <c r="J34" s="112">
        <f>J33</f>
        <v>15.1</v>
      </c>
      <c r="K34" s="111"/>
      <c r="L34" s="111"/>
      <c r="M34" s="112">
        <f>M33</f>
        <v>15.15</v>
      </c>
      <c r="N34" s="111"/>
      <c r="O34" s="111"/>
      <c r="P34" s="111"/>
      <c r="Q34" s="112">
        <f>Q33</f>
        <v>15.22</v>
      </c>
      <c r="R34" s="111"/>
      <c r="S34" s="111"/>
      <c r="T34" s="112">
        <f>T33</f>
        <v>15.27</v>
      </c>
      <c r="U34" s="111"/>
      <c r="V34" s="111"/>
      <c r="W34" s="111"/>
      <c r="X34" s="113"/>
      <c r="Y34" s="38"/>
      <c r="Z34" s="17"/>
      <c r="AA34" s="57"/>
      <c r="AB34" s="57"/>
      <c r="AC34" s="57"/>
    </row>
    <row r="35" spans="1:29" ht="15.6" customHeight="1" thickBot="1" x14ac:dyDescent="0.25">
      <c r="A35" s="97">
        <v>520</v>
      </c>
      <c r="B35" s="59" t="s">
        <v>11</v>
      </c>
      <c r="C35" s="66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1"/>
      <c r="Y35" s="62"/>
      <c r="Z35" s="3"/>
      <c r="AA35" s="57"/>
      <c r="AB35" s="57"/>
      <c r="AC35" s="57"/>
    </row>
    <row r="36" spans="1:29" ht="15.6" customHeight="1" x14ac:dyDescent="0.2">
      <c r="A36" s="95"/>
      <c r="B36" s="30" t="s">
        <v>5</v>
      </c>
      <c r="C36" s="31"/>
      <c r="D36" s="28">
        <v>0</v>
      </c>
      <c r="E36" s="28">
        <v>0</v>
      </c>
      <c r="F36" s="28">
        <v>0</v>
      </c>
      <c r="G36" s="28">
        <v>5</v>
      </c>
      <c r="H36" s="28">
        <v>0</v>
      </c>
      <c r="I36" s="28">
        <v>0</v>
      </c>
      <c r="J36" s="28">
        <v>0</v>
      </c>
      <c r="K36" s="28">
        <v>1</v>
      </c>
      <c r="L36" s="28">
        <v>1</v>
      </c>
      <c r="M36" s="28">
        <v>0</v>
      </c>
      <c r="N36" s="28">
        <v>0</v>
      </c>
      <c r="O36" s="28">
        <v>0</v>
      </c>
      <c r="P36" s="28">
        <v>1</v>
      </c>
      <c r="Q36" s="28">
        <v>0</v>
      </c>
      <c r="R36" s="28">
        <v>0</v>
      </c>
      <c r="S36" s="28">
        <v>2</v>
      </c>
      <c r="T36" s="28">
        <v>3</v>
      </c>
      <c r="U36" s="28">
        <v>0</v>
      </c>
      <c r="V36" s="28">
        <v>0</v>
      </c>
      <c r="W36" s="28">
        <v>4</v>
      </c>
      <c r="X36" s="34">
        <v>1</v>
      </c>
      <c r="Y36" s="35" t="s">
        <v>6</v>
      </c>
      <c r="Z36" s="53"/>
      <c r="AA36" s="57"/>
      <c r="AB36" s="57"/>
      <c r="AC36" s="57"/>
    </row>
    <row r="37" spans="1:29" ht="15.6" customHeight="1" x14ac:dyDescent="0.2">
      <c r="A37" s="96">
        <v>17.100000000000001</v>
      </c>
      <c r="B37" s="32" t="s">
        <v>7</v>
      </c>
      <c r="C37" s="22">
        <v>7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2</v>
      </c>
      <c r="K37" s="4">
        <v>0</v>
      </c>
      <c r="L37" s="4">
        <v>1</v>
      </c>
      <c r="M37" s="4">
        <v>1</v>
      </c>
      <c r="N37" s="4">
        <v>2</v>
      </c>
      <c r="O37" s="4">
        <v>0</v>
      </c>
      <c r="P37" s="4">
        <v>0</v>
      </c>
      <c r="Q37" s="4">
        <v>1</v>
      </c>
      <c r="R37" s="4">
        <v>1</v>
      </c>
      <c r="S37" s="4">
        <v>0</v>
      </c>
      <c r="T37" s="4">
        <v>2</v>
      </c>
      <c r="U37" s="4">
        <v>0</v>
      </c>
      <c r="V37" s="4">
        <v>0</v>
      </c>
      <c r="W37" s="4">
        <v>0</v>
      </c>
      <c r="X37" s="21"/>
      <c r="Y37" s="36">
        <f>SUM(C37:W37)</f>
        <v>18</v>
      </c>
      <c r="Z37" s="16"/>
      <c r="AA37" s="57"/>
      <c r="AB37" s="57"/>
      <c r="AC37" s="57"/>
    </row>
    <row r="38" spans="1:29" ht="15.6" customHeight="1" x14ac:dyDescent="0.2">
      <c r="A38" s="102" t="s">
        <v>59</v>
      </c>
      <c r="B38" s="32" t="s">
        <v>8</v>
      </c>
      <c r="C38" s="22">
        <f>C37</f>
        <v>7</v>
      </c>
      <c r="D38" s="5">
        <f t="shared" ref="D38" si="10">C38-D36+D37</f>
        <v>8</v>
      </c>
      <c r="E38" s="5">
        <f>D38-E36+E37</f>
        <v>8</v>
      </c>
      <c r="F38" s="5">
        <f>E38-F36+F37</f>
        <v>8</v>
      </c>
      <c r="G38" s="5">
        <f t="shared" ref="G38:W38" si="11">F38-G36+G37</f>
        <v>3</v>
      </c>
      <c r="H38" s="5">
        <f t="shared" si="11"/>
        <v>3</v>
      </c>
      <c r="I38" s="5">
        <f t="shared" si="11"/>
        <v>3</v>
      </c>
      <c r="J38" s="5">
        <f t="shared" si="11"/>
        <v>5</v>
      </c>
      <c r="K38" s="5">
        <f t="shared" si="11"/>
        <v>4</v>
      </c>
      <c r="L38" s="5">
        <f t="shared" si="11"/>
        <v>4</v>
      </c>
      <c r="M38" s="5">
        <f t="shared" si="11"/>
        <v>5</v>
      </c>
      <c r="N38" s="5">
        <f t="shared" si="11"/>
        <v>7</v>
      </c>
      <c r="O38" s="5">
        <f t="shared" si="11"/>
        <v>7</v>
      </c>
      <c r="P38" s="5">
        <f t="shared" si="11"/>
        <v>6</v>
      </c>
      <c r="Q38" s="5">
        <f t="shared" si="11"/>
        <v>7</v>
      </c>
      <c r="R38" s="5">
        <f t="shared" si="11"/>
        <v>8</v>
      </c>
      <c r="S38" s="5">
        <f t="shared" si="11"/>
        <v>6</v>
      </c>
      <c r="T38" s="5">
        <f t="shared" si="11"/>
        <v>5</v>
      </c>
      <c r="U38" s="5">
        <f t="shared" si="11"/>
        <v>5</v>
      </c>
      <c r="V38" s="5">
        <f t="shared" si="11"/>
        <v>5</v>
      </c>
      <c r="W38" s="5">
        <f t="shared" si="11"/>
        <v>1</v>
      </c>
      <c r="X38" s="37">
        <f>W38-X36</f>
        <v>0</v>
      </c>
      <c r="Y38" s="38"/>
      <c r="Z38" s="3">
        <f>MAX(C38:X38)</f>
        <v>8</v>
      </c>
      <c r="AA38" s="57"/>
      <c r="AB38" s="57"/>
      <c r="AC38" s="57"/>
    </row>
    <row r="39" spans="1:29" ht="15.6" customHeight="1" x14ac:dyDescent="0.2">
      <c r="A39" s="103"/>
      <c r="B39" s="32" t="s">
        <v>9</v>
      </c>
      <c r="C39" s="105"/>
      <c r="D39" s="106"/>
      <c r="E39" s="106"/>
      <c r="F39" s="107">
        <v>17.14</v>
      </c>
      <c r="G39" s="106"/>
      <c r="H39" s="106"/>
      <c r="I39" s="106"/>
      <c r="J39" s="107">
        <v>17.190000000000001</v>
      </c>
      <c r="K39" s="106"/>
      <c r="L39" s="106"/>
      <c r="M39" s="107">
        <v>17.25</v>
      </c>
      <c r="N39" s="106"/>
      <c r="O39" s="106"/>
      <c r="P39" s="106"/>
      <c r="Q39" s="107">
        <v>17.32</v>
      </c>
      <c r="R39" s="106"/>
      <c r="S39" s="106"/>
      <c r="T39" s="107">
        <v>17.38</v>
      </c>
      <c r="U39" s="106"/>
      <c r="V39" s="106"/>
      <c r="W39" s="108"/>
      <c r="X39" s="109">
        <v>17.45</v>
      </c>
      <c r="Y39" s="39">
        <v>35</v>
      </c>
      <c r="Z39" s="16"/>
      <c r="AA39" s="57"/>
      <c r="AB39" s="57"/>
      <c r="AC39" s="57"/>
    </row>
    <row r="40" spans="1:29" ht="15.6" customHeight="1" x14ac:dyDescent="0.2">
      <c r="A40" s="104"/>
      <c r="B40" s="33" t="s">
        <v>10</v>
      </c>
      <c r="C40" s="110">
        <v>17.100000000000001</v>
      </c>
      <c r="D40" s="111"/>
      <c r="E40" s="111"/>
      <c r="F40" s="112">
        <f>F39</f>
        <v>17.14</v>
      </c>
      <c r="G40" s="111"/>
      <c r="H40" s="111"/>
      <c r="I40" s="111"/>
      <c r="J40" s="112">
        <f>J39</f>
        <v>17.190000000000001</v>
      </c>
      <c r="K40" s="111"/>
      <c r="L40" s="111"/>
      <c r="M40" s="112">
        <f>M39</f>
        <v>17.25</v>
      </c>
      <c r="N40" s="111"/>
      <c r="O40" s="111"/>
      <c r="P40" s="111"/>
      <c r="Q40" s="112">
        <f>Q39</f>
        <v>17.32</v>
      </c>
      <c r="R40" s="111"/>
      <c r="S40" s="111"/>
      <c r="T40" s="112">
        <f>T39</f>
        <v>17.38</v>
      </c>
      <c r="U40" s="111"/>
      <c r="V40" s="111"/>
      <c r="W40" s="111"/>
      <c r="X40" s="113"/>
      <c r="Y40" s="38"/>
      <c r="Z40" s="17"/>
      <c r="AA40" s="57"/>
      <c r="AB40" s="57"/>
      <c r="AC40" s="57"/>
    </row>
    <row r="41" spans="1:29" ht="15.6" customHeight="1" thickBot="1" x14ac:dyDescent="0.25">
      <c r="A41" s="97">
        <v>520</v>
      </c>
      <c r="B41" s="59" t="s">
        <v>11</v>
      </c>
      <c r="C41" s="66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1"/>
      <c r="Y41" s="62"/>
      <c r="Z41" s="3"/>
      <c r="AA41" s="57"/>
      <c r="AB41" s="57"/>
      <c r="AC41" s="57"/>
    </row>
    <row r="42" spans="1:29" ht="15.6" customHeight="1" x14ac:dyDescent="0.2">
      <c r="A42" s="95"/>
      <c r="B42" s="30" t="s">
        <v>5</v>
      </c>
      <c r="C42" s="31"/>
      <c r="D42" s="28">
        <v>0</v>
      </c>
      <c r="E42" s="28">
        <v>0</v>
      </c>
      <c r="F42" s="28">
        <v>0</v>
      </c>
      <c r="G42" s="28">
        <v>0</v>
      </c>
      <c r="H42" s="28">
        <v>1</v>
      </c>
      <c r="I42" s="28">
        <v>0</v>
      </c>
      <c r="J42" s="28">
        <v>0</v>
      </c>
      <c r="K42" s="28">
        <v>0</v>
      </c>
      <c r="L42" s="28">
        <v>0</v>
      </c>
      <c r="M42" s="28">
        <v>1</v>
      </c>
      <c r="N42" s="28">
        <v>2</v>
      </c>
      <c r="O42" s="28">
        <v>0</v>
      </c>
      <c r="P42" s="28">
        <v>1</v>
      </c>
      <c r="Q42" s="28">
        <v>0</v>
      </c>
      <c r="R42" s="28">
        <v>1</v>
      </c>
      <c r="S42" s="28">
        <v>4</v>
      </c>
      <c r="T42" s="28">
        <v>0</v>
      </c>
      <c r="U42" s="28">
        <v>0</v>
      </c>
      <c r="V42" s="28">
        <v>0</v>
      </c>
      <c r="W42" s="28">
        <v>8</v>
      </c>
      <c r="X42" s="34">
        <v>1</v>
      </c>
      <c r="Y42" s="35" t="s">
        <v>6</v>
      </c>
      <c r="Z42" s="53"/>
      <c r="AA42" s="57"/>
      <c r="AB42" s="57"/>
      <c r="AC42" s="57"/>
    </row>
    <row r="43" spans="1:29" ht="15.6" customHeight="1" x14ac:dyDescent="0.2">
      <c r="A43" s="96">
        <v>18.57</v>
      </c>
      <c r="B43" s="32" t="s">
        <v>7</v>
      </c>
      <c r="C43" s="22">
        <v>0</v>
      </c>
      <c r="D43" s="4">
        <v>1</v>
      </c>
      <c r="E43" s="4">
        <v>1</v>
      </c>
      <c r="F43" s="4">
        <v>3</v>
      </c>
      <c r="G43" s="4">
        <v>1</v>
      </c>
      <c r="H43" s="4">
        <v>0</v>
      </c>
      <c r="I43" s="4">
        <v>1</v>
      </c>
      <c r="J43" s="4">
        <v>0</v>
      </c>
      <c r="K43" s="4">
        <v>2</v>
      </c>
      <c r="L43" s="4">
        <v>0</v>
      </c>
      <c r="M43" s="4">
        <v>2</v>
      </c>
      <c r="N43" s="4">
        <v>1</v>
      </c>
      <c r="O43" s="4">
        <v>0</v>
      </c>
      <c r="P43" s="4">
        <v>1</v>
      </c>
      <c r="Q43" s="4">
        <v>3</v>
      </c>
      <c r="R43" s="4">
        <v>0</v>
      </c>
      <c r="S43" s="4">
        <v>0</v>
      </c>
      <c r="T43" s="4">
        <v>0</v>
      </c>
      <c r="U43" s="4">
        <v>0</v>
      </c>
      <c r="V43" s="4">
        <v>3</v>
      </c>
      <c r="W43" s="4">
        <v>0</v>
      </c>
      <c r="X43" s="21"/>
      <c r="Y43" s="36">
        <f>SUM(C43:W43)</f>
        <v>19</v>
      </c>
      <c r="Z43" s="16"/>
      <c r="AA43" s="57"/>
      <c r="AB43" s="57"/>
      <c r="AC43" s="57"/>
    </row>
    <row r="44" spans="1:29" ht="15.6" customHeight="1" x14ac:dyDescent="0.2">
      <c r="A44" s="102" t="s">
        <v>59</v>
      </c>
      <c r="B44" s="32" t="s">
        <v>8</v>
      </c>
      <c r="C44" s="22">
        <f>C43</f>
        <v>0</v>
      </c>
      <c r="D44" s="5">
        <f t="shared" ref="D44" si="12">C44-D42+D43</f>
        <v>1</v>
      </c>
      <c r="E44" s="5">
        <f>D44-E42+E43</f>
        <v>2</v>
      </c>
      <c r="F44" s="5">
        <f>E44-F42+F43</f>
        <v>5</v>
      </c>
      <c r="G44" s="5">
        <f t="shared" ref="G44:W44" si="13">F44-G42+G43</f>
        <v>6</v>
      </c>
      <c r="H44" s="5">
        <f t="shared" si="13"/>
        <v>5</v>
      </c>
      <c r="I44" s="5">
        <f t="shared" si="13"/>
        <v>6</v>
      </c>
      <c r="J44" s="5">
        <f t="shared" si="13"/>
        <v>6</v>
      </c>
      <c r="K44" s="5">
        <f t="shared" si="13"/>
        <v>8</v>
      </c>
      <c r="L44" s="5">
        <f t="shared" si="13"/>
        <v>8</v>
      </c>
      <c r="M44" s="5">
        <f t="shared" si="13"/>
        <v>9</v>
      </c>
      <c r="N44" s="5">
        <f t="shared" si="13"/>
        <v>8</v>
      </c>
      <c r="O44" s="5">
        <f t="shared" si="13"/>
        <v>8</v>
      </c>
      <c r="P44" s="5">
        <f t="shared" si="13"/>
        <v>8</v>
      </c>
      <c r="Q44" s="5">
        <f t="shared" si="13"/>
        <v>11</v>
      </c>
      <c r="R44" s="5">
        <f t="shared" si="13"/>
        <v>10</v>
      </c>
      <c r="S44" s="5">
        <f t="shared" si="13"/>
        <v>6</v>
      </c>
      <c r="T44" s="5">
        <f t="shared" si="13"/>
        <v>6</v>
      </c>
      <c r="U44" s="5">
        <f t="shared" si="13"/>
        <v>6</v>
      </c>
      <c r="V44" s="5">
        <f t="shared" si="13"/>
        <v>9</v>
      </c>
      <c r="W44" s="5">
        <f t="shared" si="13"/>
        <v>1</v>
      </c>
      <c r="X44" s="37">
        <f>W44-X42</f>
        <v>0</v>
      </c>
      <c r="Y44" s="38"/>
      <c r="Z44" s="3">
        <f>MAX(C44:X44)</f>
        <v>11</v>
      </c>
      <c r="AA44" s="57"/>
      <c r="AB44" s="57"/>
      <c r="AC44" s="57"/>
    </row>
    <row r="45" spans="1:29" ht="15.6" customHeight="1" x14ac:dyDescent="0.2">
      <c r="A45" s="103"/>
      <c r="B45" s="32" t="s">
        <v>9</v>
      </c>
      <c r="C45" s="105"/>
      <c r="D45" s="106"/>
      <c r="E45" s="106"/>
      <c r="F45" s="107">
        <v>19.03</v>
      </c>
      <c r="G45" s="106"/>
      <c r="H45" s="106"/>
      <c r="I45" s="106"/>
      <c r="J45" s="107">
        <v>19.079999999999998</v>
      </c>
      <c r="K45" s="106"/>
      <c r="L45" s="106"/>
      <c r="M45" s="107">
        <v>19.13</v>
      </c>
      <c r="N45" s="106"/>
      <c r="O45" s="106"/>
      <c r="P45" s="106"/>
      <c r="Q45" s="107">
        <v>19.2</v>
      </c>
      <c r="R45" s="106"/>
      <c r="S45" s="106"/>
      <c r="T45" s="107">
        <v>19.27</v>
      </c>
      <c r="U45" s="106"/>
      <c r="V45" s="106"/>
      <c r="W45" s="108"/>
      <c r="X45" s="109">
        <v>19.329999999999998</v>
      </c>
      <c r="Y45" s="39">
        <v>36</v>
      </c>
      <c r="Z45" s="16"/>
      <c r="AA45" s="57"/>
      <c r="AB45" s="57"/>
      <c r="AC45" s="57"/>
    </row>
    <row r="46" spans="1:29" ht="15.6" customHeight="1" x14ac:dyDescent="0.2">
      <c r="A46" s="104"/>
      <c r="B46" s="33" t="s">
        <v>10</v>
      </c>
      <c r="C46" s="110">
        <v>18.57</v>
      </c>
      <c r="D46" s="111"/>
      <c r="E46" s="111"/>
      <c r="F46" s="112">
        <f>F45</f>
        <v>19.03</v>
      </c>
      <c r="G46" s="111"/>
      <c r="H46" s="111"/>
      <c r="I46" s="111"/>
      <c r="J46" s="112">
        <f>J45</f>
        <v>19.079999999999998</v>
      </c>
      <c r="K46" s="111"/>
      <c r="L46" s="111"/>
      <c r="M46" s="112">
        <f>M45</f>
        <v>19.13</v>
      </c>
      <c r="N46" s="111"/>
      <c r="O46" s="111"/>
      <c r="P46" s="111"/>
      <c r="Q46" s="112">
        <f>Q45</f>
        <v>19.2</v>
      </c>
      <c r="R46" s="111"/>
      <c r="S46" s="111"/>
      <c r="T46" s="112">
        <f>T45</f>
        <v>19.27</v>
      </c>
      <c r="U46" s="111"/>
      <c r="V46" s="111"/>
      <c r="W46" s="111"/>
      <c r="X46" s="113"/>
      <c r="Y46" s="38"/>
      <c r="Z46" s="17"/>
      <c r="AA46" s="57"/>
      <c r="AB46" s="57"/>
      <c r="AC46" s="57"/>
    </row>
    <row r="47" spans="1:29" ht="15.6" customHeight="1" thickBot="1" x14ac:dyDescent="0.25">
      <c r="A47" s="97">
        <v>520</v>
      </c>
      <c r="B47" s="59" t="s">
        <v>11</v>
      </c>
      <c r="C47" s="66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1"/>
      <c r="Y47" s="62"/>
      <c r="Z47" s="3"/>
      <c r="AA47" s="57"/>
      <c r="AB47" s="57"/>
      <c r="AC47" s="57"/>
    </row>
    <row r="48" spans="1:29" ht="15.6" customHeight="1" x14ac:dyDescent="0.2">
      <c r="A48" s="95"/>
      <c r="B48" s="30" t="s">
        <v>5</v>
      </c>
      <c r="C48" s="31"/>
      <c r="D48" s="28">
        <v>1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1</v>
      </c>
      <c r="K48" s="28">
        <v>1</v>
      </c>
      <c r="L48" s="28">
        <v>0</v>
      </c>
      <c r="M48" s="28">
        <v>0</v>
      </c>
      <c r="N48" s="28">
        <v>0</v>
      </c>
      <c r="O48" s="28">
        <v>3</v>
      </c>
      <c r="P48" s="28">
        <v>0</v>
      </c>
      <c r="Q48" s="28">
        <v>0</v>
      </c>
      <c r="R48" s="28">
        <v>0</v>
      </c>
      <c r="S48" s="28">
        <v>0</v>
      </c>
      <c r="T48" s="28">
        <v>1</v>
      </c>
      <c r="U48" s="28">
        <v>0</v>
      </c>
      <c r="V48" s="28">
        <v>0</v>
      </c>
      <c r="W48" s="28">
        <v>2</v>
      </c>
      <c r="X48" s="34">
        <v>0</v>
      </c>
      <c r="Y48" s="35" t="s">
        <v>6</v>
      </c>
      <c r="Z48" s="53"/>
      <c r="AA48" s="57"/>
      <c r="AB48" s="57"/>
      <c r="AC48" s="57"/>
    </row>
    <row r="49" spans="1:29" ht="15.6" customHeight="1" x14ac:dyDescent="0.2">
      <c r="A49" s="96">
        <v>20.25</v>
      </c>
      <c r="B49" s="32" t="s">
        <v>7</v>
      </c>
      <c r="C49" s="22">
        <v>1</v>
      </c>
      <c r="D49" s="4">
        <v>0</v>
      </c>
      <c r="E49" s="4">
        <v>0</v>
      </c>
      <c r="F49" s="4">
        <v>0</v>
      </c>
      <c r="G49" s="4">
        <v>2</v>
      </c>
      <c r="H49" s="4">
        <v>2</v>
      </c>
      <c r="I49" s="4">
        <v>0</v>
      </c>
      <c r="J49" s="4">
        <v>2</v>
      </c>
      <c r="K49" s="4">
        <v>0</v>
      </c>
      <c r="L49" s="4">
        <v>0</v>
      </c>
      <c r="M49" s="4">
        <v>2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21"/>
      <c r="Y49" s="36">
        <f>SUM(C49:W49)</f>
        <v>9</v>
      </c>
      <c r="Z49" s="16"/>
      <c r="AA49" s="57"/>
      <c r="AB49" s="57"/>
      <c r="AC49" s="57"/>
    </row>
    <row r="50" spans="1:29" ht="15.6" customHeight="1" x14ac:dyDescent="0.2">
      <c r="A50" s="102" t="s">
        <v>59</v>
      </c>
      <c r="B50" s="32" t="s">
        <v>8</v>
      </c>
      <c r="C50" s="22">
        <f>C49</f>
        <v>1</v>
      </c>
      <c r="D50" s="5">
        <f t="shared" ref="D50" si="14">C50-D48+D49</f>
        <v>0</v>
      </c>
      <c r="E50" s="5">
        <f>D50-E48+E49</f>
        <v>0</v>
      </c>
      <c r="F50" s="5">
        <f>E50-F48+F49</f>
        <v>0</v>
      </c>
      <c r="G50" s="5">
        <f t="shared" ref="G50:W50" si="15">F50-G48+G49</f>
        <v>2</v>
      </c>
      <c r="H50" s="5">
        <f t="shared" si="15"/>
        <v>4</v>
      </c>
      <c r="I50" s="5">
        <f t="shared" si="15"/>
        <v>4</v>
      </c>
      <c r="J50" s="5">
        <f t="shared" si="15"/>
        <v>5</v>
      </c>
      <c r="K50" s="5">
        <f t="shared" si="15"/>
        <v>4</v>
      </c>
      <c r="L50" s="5">
        <f t="shared" si="15"/>
        <v>4</v>
      </c>
      <c r="M50" s="5">
        <f t="shared" si="15"/>
        <v>6</v>
      </c>
      <c r="N50" s="5">
        <f t="shared" si="15"/>
        <v>6</v>
      </c>
      <c r="O50" s="5">
        <f t="shared" si="15"/>
        <v>3</v>
      </c>
      <c r="P50" s="5">
        <f t="shared" si="15"/>
        <v>3</v>
      </c>
      <c r="Q50" s="5">
        <f t="shared" si="15"/>
        <v>3</v>
      </c>
      <c r="R50" s="5">
        <f t="shared" si="15"/>
        <v>3</v>
      </c>
      <c r="S50" s="5">
        <f t="shared" si="15"/>
        <v>3</v>
      </c>
      <c r="T50" s="5">
        <f t="shared" si="15"/>
        <v>2</v>
      </c>
      <c r="U50" s="5">
        <f t="shared" si="15"/>
        <v>2</v>
      </c>
      <c r="V50" s="5">
        <f t="shared" si="15"/>
        <v>2</v>
      </c>
      <c r="W50" s="5">
        <f t="shared" si="15"/>
        <v>0</v>
      </c>
      <c r="X50" s="37">
        <f>W50-X48</f>
        <v>0</v>
      </c>
      <c r="Y50" s="38"/>
      <c r="Z50" s="3">
        <f>MAX(C50:X50)</f>
        <v>6</v>
      </c>
      <c r="AA50" s="57"/>
      <c r="AB50" s="57"/>
      <c r="AC50" s="57"/>
    </row>
    <row r="51" spans="1:29" ht="15.6" customHeight="1" x14ac:dyDescent="0.2">
      <c r="A51" s="103"/>
      <c r="B51" s="32" t="s">
        <v>9</v>
      </c>
      <c r="C51" s="105"/>
      <c r="D51" s="106"/>
      <c r="E51" s="106"/>
      <c r="F51" s="107">
        <v>20.29</v>
      </c>
      <c r="G51" s="106"/>
      <c r="H51" s="106"/>
      <c r="I51" s="106"/>
      <c r="J51" s="107">
        <v>20.350000000000001</v>
      </c>
      <c r="K51" s="106"/>
      <c r="L51" s="106"/>
      <c r="M51" s="107">
        <v>20.41</v>
      </c>
      <c r="N51" s="106"/>
      <c r="O51" s="106"/>
      <c r="P51" s="106"/>
      <c r="Q51" s="107">
        <v>20.49</v>
      </c>
      <c r="R51" s="106"/>
      <c r="S51" s="106"/>
      <c r="T51" s="107">
        <v>20.51</v>
      </c>
      <c r="U51" s="106"/>
      <c r="V51" s="106"/>
      <c r="W51" s="108"/>
      <c r="X51" s="109">
        <v>21</v>
      </c>
      <c r="Y51" s="39">
        <v>35</v>
      </c>
      <c r="Z51" s="16"/>
      <c r="AA51" s="57"/>
      <c r="AB51" s="57"/>
      <c r="AC51" s="57"/>
    </row>
    <row r="52" spans="1:29" ht="15.6" customHeight="1" x14ac:dyDescent="0.2">
      <c r="A52" s="104"/>
      <c r="B52" s="33" t="s">
        <v>10</v>
      </c>
      <c r="C52" s="110">
        <v>20.25</v>
      </c>
      <c r="D52" s="111"/>
      <c r="E52" s="111"/>
      <c r="F52" s="112">
        <f>F51</f>
        <v>20.29</v>
      </c>
      <c r="G52" s="111"/>
      <c r="H52" s="111"/>
      <c r="I52" s="111"/>
      <c r="J52" s="112">
        <f>J51</f>
        <v>20.350000000000001</v>
      </c>
      <c r="K52" s="111"/>
      <c r="L52" s="111"/>
      <c r="M52" s="112">
        <f>M51</f>
        <v>20.41</v>
      </c>
      <c r="N52" s="111"/>
      <c r="O52" s="111"/>
      <c r="P52" s="111"/>
      <c r="Q52" s="112">
        <f>Q51</f>
        <v>20.49</v>
      </c>
      <c r="R52" s="111"/>
      <c r="S52" s="111"/>
      <c r="T52" s="112">
        <f>T51</f>
        <v>20.51</v>
      </c>
      <c r="U52" s="111"/>
      <c r="V52" s="111"/>
      <c r="W52" s="111"/>
      <c r="X52" s="113"/>
      <c r="Y52" s="38"/>
      <c r="Z52" s="17"/>
      <c r="AA52" s="57"/>
      <c r="AB52" s="57"/>
      <c r="AC52" s="57"/>
    </row>
    <row r="53" spans="1:29" ht="15.6" customHeight="1" thickBot="1" x14ac:dyDescent="0.25">
      <c r="A53" s="59">
        <v>520</v>
      </c>
      <c r="B53" s="59" t="s">
        <v>11</v>
      </c>
      <c r="C53" s="66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1"/>
      <c r="Y53" s="62"/>
      <c r="Z53" s="3"/>
      <c r="AA53" s="57"/>
      <c r="AB53" s="57"/>
      <c r="AC53" s="57"/>
    </row>
    <row r="54" spans="1:29" s="57" customFormat="1" ht="15.6" customHeight="1" x14ac:dyDescent="0.2">
      <c r="A54" s="71" t="s">
        <v>12</v>
      </c>
      <c r="B54" s="67"/>
      <c r="C54" s="8"/>
      <c r="D54" s="9">
        <f t="shared" ref="D54:X54" si="16">SUMIF($B6:$B53,"l. wys.",D6:D53)</f>
        <v>1</v>
      </c>
      <c r="E54" s="9">
        <f t="shared" si="16"/>
        <v>0</v>
      </c>
      <c r="F54" s="9">
        <f t="shared" si="16"/>
        <v>0</v>
      </c>
      <c r="G54" s="9">
        <f t="shared" si="16"/>
        <v>6</v>
      </c>
      <c r="H54" s="9">
        <f t="shared" si="16"/>
        <v>2</v>
      </c>
      <c r="I54" s="9">
        <f t="shared" si="16"/>
        <v>0</v>
      </c>
      <c r="J54" s="9">
        <f t="shared" si="16"/>
        <v>1</v>
      </c>
      <c r="K54" s="9">
        <f t="shared" si="16"/>
        <v>2</v>
      </c>
      <c r="L54" s="9">
        <f t="shared" si="16"/>
        <v>1</v>
      </c>
      <c r="M54" s="9">
        <f t="shared" si="16"/>
        <v>3</v>
      </c>
      <c r="N54" s="9">
        <f t="shared" si="16"/>
        <v>7</v>
      </c>
      <c r="O54" s="9">
        <f t="shared" si="16"/>
        <v>4</v>
      </c>
      <c r="P54" s="9">
        <f t="shared" si="16"/>
        <v>7</v>
      </c>
      <c r="Q54" s="9">
        <f t="shared" si="16"/>
        <v>2</v>
      </c>
      <c r="R54" s="9">
        <f t="shared" si="16"/>
        <v>11</v>
      </c>
      <c r="S54" s="9">
        <f t="shared" si="16"/>
        <v>12</v>
      </c>
      <c r="T54" s="9">
        <f t="shared" si="16"/>
        <v>16</v>
      </c>
      <c r="U54" s="9">
        <f t="shared" si="16"/>
        <v>2</v>
      </c>
      <c r="V54" s="9">
        <f t="shared" si="16"/>
        <v>2</v>
      </c>
      <c r="W54" s="9">
        <f t="shared" si="16"/>
        <v>23</v>
      </c>
      <c r="X54" s="9">
        <f t="shared" si="16"/>
        <v>11</v>
      </c>
      <c r="Y54" s="55" t="str">
        <f>"Σ: "&amp;SUM(C54:X54)</f>
        <v>Σ: 113</v>
      </c>
      <c r="Z54" s="56"/>
    </row>
    <row r="55" spans="1:29" s="57" customFormat="1" ht="15.6" customHeight="1" thickBot="1" x14ac:dyDescent="0.25">
      <c r="A55" s="72" t="s">
        <v>13</v>
      </c>
      <c r="B55" s="68"/>
      <c r="C55" s="10">
        <f t="shared" ref="C55:W55" si="17">SUMIF($B6:$B53,"l. wsiad.",C6:C53)</f>
        <v>11</v>
      </c>
      <c r="D55" s="11">
        <f t="shared" si="17"/>
        <v>5</v>
      </c>
      <c r="E55" s="11">
        <f t="shared" si="17"/>
        <v>9</v>
      </c>
      <c r="F55" s="11">
        <f t="shared" si="17"/>
        <v>7</v>
      </c>
      <c r="G55" s="11">
        <f t="shared" si="17"/>
        <v>6</v>
      </c>
      <c r="H55" s="11">
        <f t="shared" si="17"/>
        <v>3</v>
      </c>
      <c r="I55" s="11">
        <f t="shared" si="17"/>
        <v>12</v>
      </c>
      <c r="J55" s="11">
        <f t="shared" si="17"/>
        <v>15</v>
      </c>
      <c r="K55" s="11">
        <f t="shared" si="17"/>
        <v>5</v>
      </c>
      <c r="L55" s="11">
        <f t="shared" si="17"/>
        <v>3</v>
      </c>
      <c r="M55" s="11">
        <f t="shared" si="17"/>
        <v>6</v>
      </c>
      <c r="N55" s="11">
        <f t="shared" si="17"/>
        <v>7</v>
      </c>
      <c r="O55" s="11">
        <f t="shared" si="17"/>
        <v>0</v>
      </c>
      <c r="P55" s="11">
        <f t="shared" si="17"/>
        <v>4</v>
      </c>
      <c r="Q55" s="11">
        <f t="shared" si="17"/>
        <v>5</v>
      </c>
      <c r="R55" s="11">
        <f t="shared" si="17"/>
        <v>2</v>
      </c>
      <c r="S55" s="11">
        <f t="shared" si="17"/>
        <v>1</v>
      </c>
      <c r="T55" s="11">
        <f t="shared" si="17"/>
        <v>6</v>
      </c>
      <c r="U55" s="11">
        <f t="shared" si="17"/>
        <v>1</v>
      </c>
      <c r="V55" s="11">
        <f t="shared" si="17"/>
        <v>3</v>
      </c>
      <c r="W55" s="12">
        <f t="shared" si="17"/>
        <v>2</v>
      </c>
      <c r="X55" s="13"/>
      <c r="Y55" s="58" t="str">
        <f>"Σ: "&amp;SUM(C55:X55)</f>
        <v>Σ: 113</v>
      </c>
      <c r="Z55" s="14"/>
    </row>
    <row r="56" spans="1:29" x14ac:dyDescent="0.2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73" t="s">
        <v>12</v>
      </c>
      <c r="V56" s="74"/>
      <c r="W56" s="74"/>
      <c r="X56" s="74"/>
      <c r="Y56" s="75" t="str">
        <f>"Σ: "&amp;SUM(C54:X54)+SUM('P Wieniecka&gt;Dębowa'!C60:W60)</f>
        <v>Σ: 266</v>
      </c>
      <c r="Z56" s="57"/>
      <c r="AA56" s="57"/>
      <c r="AB56" s="57"/>
      <c r="AC56" s="57"/>
    </row>
    <row r="57" spans="1:29" ht="15.75" thickBot="1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76" t="s">
        <v>13</v>
      </c>
      <c r="V57" s="77"/>
      <c r="W57" s="77"/>
      <c r="X57" s="77"/>
      <c r="Y57" s="78" t="str">
        <f>"Σ: "&amp;SUM(C55:X55)+SUM('P Wieniecka&gt;Dębowa'!C61:W61)</f>
        <v>Σ: 266</v>
      </c>
      <c r="Z57" s="70"/>
      <c r="AA57" s="57"/>
      <c r="AB57" s="57"/>
      <c r="AC57" s="57"/>
    </row>
    <row r="58" spans="1:29" x14ac:dyDescent="0.2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</row>
    <row r="59" spans="1:29" x14ac:dyDescent="0.2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</row>
    <row r="60" spans="1:29" x14ac:dyDescent="0.2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</row>
    <row r="61" spans="1:29" x14ac:dyDescent="0.2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</row>
    <row r="62" spans="1:29" x14ac:dyDescent="0.2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</row>
    <row r="63" spans="1:29" x14ac:dyDescent="0.2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</row>
    <row r="64" spans="1:29" x14ac:dyDescent="0.2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</row>
    <row r="65" spans="1:29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</row>
    <row r="66" spans="1:29" x14ac:dyDescent="0.2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</row>
    <row r="67" spans="1:29" x14ac:dyDescent="0.2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</row>
  </sheetData>
  <sheetProtection selectLockedCells="1" selectUnlockedCells="1"/>
  <mergeCells count="8">
    <mergeCell ref="A44:A46"/>
    <mergeCell ref="A50:A52"/>
    <mergeCell ref="A8:A10"/>
    <mergeCell ref="A14:A16"/>
    <mergeCell ref="A20:A22"/>
    <mergeCell ref="A26:A28"/>
    <mergeCell ref="A32:A34"/>
    <mergeCell ref="A38:A40"/>
  </mergeCells>
  <conditionalFormatting sqref="Y8:Y53">
    <cfRule type="expression" dxfId="145" priority="135" stopIfTrue="1">
      <formula>AJ8</formula>
    </cfRule>
  </conditionalFormatting>
  <conditionalFormatting sqref="C8:X8">
    <cfRule type="cellIs" dxfId="144" priority="134" stopIfTrue="1" operator="equal">
      <formula>$Z8</formula>
    </cfRule>
  </conditionalFormatting>
  <conditionalFormatting sqref="Y26:Y29">
    <cfRule type="expression" dxfId="143" priority="105" stopIfTrue="1">
      <formula>AJ26</formula>
    </cfRule>
  </conditionalFormatting>
  <conditionalFormatting sqref="C26:X26">
    <cfRule type="cellIs" dxfId="142" priority="104" stopIfTrue="1" operator="equal">
      <formula>$Z26</formula>
    </cfRule>
  </conditionalFormatting>
  <conditionalFormatting sqref="C26:X26">
    <cfRule type="cellIs" dxfId="141" priority="103" stopIfTrue="1" operator="equal">
      <formula>$Z26</formula>
    </cfRule>
  </conditionalFormatting>
  <conditionalFormatting sqref="Y26:Y29">
    <cfRule type="expression" dxfId="140" priority="102" stopIfTrue="1">
      <formula>AJ26</formula>
    </cfRule>
  </conditionalFormatting>
  <conditionalFormatting sqref="C26:X26">
    <cfRule type="cellIs" dxfId="139" priority="101" stopIfTrue="1" operator="equal">
      <formula>$Z26</formula>
    </cfRule>
  </conditionalFormatting>
  <conditionalFormatting sqref="Y26:Y29">
    <cfRule type="expression" dxfId="138" priority="100" stopIfTrue="1">
      <formula>AJ26</formula>
    </cfRule>
  </conditionalFormatting>
  <conditionalFormatting sqref="C26:X26">
    <cfRule type="cellIs" dxfId="137" priority="99" stopIfTrue="1" operator="equal">
      <formula>$Z26</formula>
    </cfRule>
  </conditionalFormatting>
  <conditionalFormatting sqref="Y14:Y17">
    <cfRule type="expression" dxfId="136" priority="98" stopIfTrue="1">
      <formula>AJ14</formula>
    </cfRule>
  </conditionalFormatting>
  <conditionalFormatting sqref="C14:X14">
    <cfRule type="cellIs" dxfId="135" priority="97" stopIfTrue="1" operator="equal">
      <formula>$Z14</formula>
    </cfRule>
  </conditionalFormatting>
  <conditionalFormatting sqref="C14:X14">
    <cfRule type="cellIs" dxfId="134" priority="96" stopIfTrue="1" operator="equal">
      <formula>$Z14</formula>
    </cfRule>
  </conditionalFormatting>
  <conditionalFormatting sqref="Y14:Y17">
    <cfRule type="expression" dxfId="133" priority="95" stopIfTrue="1">
      <formula>AJ14</formula>
    </cfRule>
  </conditionalFormatting>
  <conditionalFormatting sqref="C14:X14">
    <cfRule type="cellIs" dxfId="132" priority="94" stopIfTrue="1" operator="equal">
      <formula>$Z14</formula>
    </cfRule>
  </conditionalFormatting>
  <conditionalFormatting sqref="Y14:Y17">
    <cfRule type="expression" dxfId="131" priority="93" stopIfTrue="1">
      <formula>AJ14</formula>
    </cfRule>
  </conditionalFormatting>
  <conditionalFormatting sqref="C14:X14">
    <cfRule type="cellIs" dxfId="130" priority="92" stopIfTrue="1" operator="equal">
      <formula>$Z14</formula>
    </cfRule>
  </conditionalFormatting>
  <conditionalFormatting sqref="Y20:Y23">
    <cfRule type="expression" dxfId="129" priority="91" stopIfTrue="1">
      <formula>AJ20</formula>
    </cfRule>
  </conditionalFormatting>
  <conditionalFormatting sqref="C20:X20">
    <cfRule type="cellIs" dxfId="128" priority="90" stopIfTrue="1" operator="equal">
      <formula>$Z20</formula>
    </cfRule>
  </conditionalFormatting>
  <conditionalFormatting sqref="C20:X20">
    <cfRule type="cellIs" dxfId="127" priority="89" stopIfTrue="1" operator="equal">
      <formula>$Z20</formula>
    </cfRule>
  </conditionalFormatting>
  <conditionalFormatting sqref="Y20:Y23">
    <cfRule type="expression" dxfId="126" priority="88" stopIfTrue="1">
      <formula>AJ20</formula>
    </cfRule>
  </conditionalFormatting>
  <conditionalFormatting sqref="C20:X20">
    <cfRule type="cellIs" dxfId="125" priority="87" stopIfTrue="1" operator="equal">
      <formula>$Z20</formula>
    </cfRule>
  </conditionalFormatting>
  <conditionalFormatting sqref="Y20:Y23">
    <cfRule type="expression" dxfId="124" priority="86" stopIfTrue="1">
      <formula>AJ20</formula>
    </cfRule>
  </conditionalFormatting>
  <conditionalFormatting sqref="C20:X20">
    <cfRule type="cellIs" dxfId="123" priority="85" stopIfTrue="1" operator="equal">
      <formula>$Z20</formula>
    </cfRule>
  </conditionalFormatting>
  <conditionalFormatting sqref="Y44:Y47">
    <cfRule type="expression" dxfId="122" priority="84" stopIfTrue="1">
      <formula>AJ44</formula>
    </cfRule>
  </conditionalFormatting>
  <conditionalFormatting sqref="C44:X44">
    <cfRule type="cellIs" dxfId="121" priority="83" stopIfTrue="1" operator="equal">
      <formula>$Z44</formula>
    </cfRule>
  </conditionalFormatting>
  <conditionalFormatting sqref="C44:X44">
    <cfRule type="cellIs" dxfId="120" priority="82" stopIfTrue="1" operator="equal">
      <formula>$Z44</formula>
    </cfRule>
  </conditionalFormatting>
  <conditionalFormatting sqref="Y44:Y47">
    <cfRule type="expression" dxfId="119" priority="81" stopIfTrue="1">
      <formula>AJ44</formula>
    </cfRule>
  </conditionalFormatting>
  <conditionalFormatting sqref="C44:X44">
    <cfRule type="cellIs" dxfId="118" priority="80" stopIfTrue="1" operator="equal">
      <formula>$Z44</formula>
    </cfRule>
  </conditionalFormatting>
  <conditionalFormatting sqref="Y44:Y47">
    <cfRule type="expression" dxfId="117" priority="79" stopIfTrue="1">
      <formula>AJ44</formula>
    </cfRule>
  </conditionalFormatting>
  <conditionalFormatting sqref="C44:X44">
    <cfRule type="cellIs" dxfId="116" priority="78" stopIfTrue="1" operator="equal">
      <formula>$Z44</formula>
    </cfRule>
  </conditionalFormatting>
  <conditionalFormatting sqref="Y32:Y35">
    <cfRule type="expression" dxfId="115" priority="77" stopIfTrue="1">
      <formula>AJ32</formula>
    </cfRule>
  </conditionalFormatting>
  <conditionalFormatting sqref="C32:X32">
    <cfRule type="cellIs" dxfId="114" priority="76" stopIfTrue="1" operator="equal">
      <formula>$Z32</formula>
    </cfRule>
  </conditionalFormatting>
  <conditionalFormatting sqref="C32:X32">
    <cfRule type="cellIs" dxfId="113" priority="75" stopIfTrue="1" operator="equal">
      <formula>$Z32</formula>
    </cfRule>
  </conditionalFormatting>
  <conditionalFormatting sqref="Y32:Y35">
    <cfRule type="expression" dxfId="112" priority="74" stopIfTrue="1">
      <formula>AJ32</formula>
    </cfRule>
  </conditionalFormatting>
  <conditionalFormatting sqref="C32:X32">
    <cfRule type="cellIs" dxfId="111" priority="73" stopIfTrue="1" operator="equal">
      <formula>$Z32</formula>
    </cfRule>
  </conditionalFormatting>
  <conditionalFormatting sqref="Y32:Y35">
    <cfRule type="expression" dxfId="110" priority="72" stopIfTrue="1">
      <formula>AJ32</formula>
    </cfRule>
  </conditionalFormatting>
  <conditionalFormatting sqref="C32:X32">
    <cfRule type="cellIs" dxfId="109" priority="71" stopIfTrue="1" operator="equal">
      <formula>$Z32</formula>
    </cfRule>
  </conditionalFormatting>
  <conditionalFormatting sqref="Y38:Y41">
    <cfRule type="expression" dxfId="108" priority="70" stopIfTrue="1">
      <formula>AJ38</formula>
    </cfRule>
  </conditionalFormatting>
  <conditionalFormatting sqref="C38:X38">
    <cfRule type="cellIs" dxfId="107" priority="69" stopIfTrue="1" operator="equal">
      <formula>$Z38</formula>
    </cfRule>
  </conditionalFormatting>
  <conditionalFormatting sqref="C38:X38">
    <cfRule type="cellIs" dxfId="106" priority="68" stopIfTrue="1" operator="equal">
      <formula>$Z38</formula>
    </cfRule>
  </conditionalFormatting>
  <conditionalFormatting sqref="Y38:Y41">
    <cfRule type="expression" dxfId="105" priority="67" stopIfTrue="1">
      <formula>AJ38</formula>
    </cfRule>
  </conditionalFormatting>
  <conditionalFormatting sqref="C38:X38">
    <cfRule type="cellIs" dxfId="104" priority="66" stopIfTrue="1" operator="equal">
      <formula>$Z38</formula>
    </cfRule>
  </conditionalFormatting>
  <conditionalFormatting sqref="Y38:Y41">
    <cfRule type="expression" dxfId="103" priority="65" stopIfTrue="1">
      <formula>AJ38</formula>
    </cfRule>
  </conditionalFormatting>
  <conditionalFormatting sqref="C38:X38">
    <cfRule type="cellIs" dxfId="102" priority="64" stopIfTrue="1" operator="equal">
      <formula>$Z38</formula>
    </cfRule>
  </conditionalFormatting>
  <conditionalFormatting sqref="Y50:Y53">
    <cfRule type="expression" dxfId="101" priority="56" stopIfTrue="1">
      <formula>AJ50</formula>
    </cfRule>
  </conditionalFormatting>
  <conditionalFormatting sqref="C50:X50">
    <cfRule type="cellIs" dxfId="100" priority="55" stopIfTrue="1" operator="equal">
      <formula>$Z50</formula>
    </cfRule>
  </conditionalFormatting>
  <conditionalFormatting sqref="C50:X50">
    <cfRule type="cellIs" dxfId="99" priority="54" stopIfTrue="1" operator="equal">
      <formula>$Z50</formula>
    </cfRule>
  </conditionalFormatting>
  <conditionalFormatting sqref="Y50:Y53">
    <cfRule type="expression" dxfId="98" priority="53" stopIfTrue="1">
      <formula>AJ50</formula>
    </cfRule>
  </conditionalFormatting>
  <conditionalFormatting sqref="C50:X50">
    <cfRule type="cellIs" dxfId="97" priority="52" stopIfTrue="1" operator="equal">
      <formula>$Z50</formula>
    </cfRule>
  </conditionalFormatting>
  <conditionalFormatting sqref="Y50:Y53">
    <cfRule type="expression" dxfId="96" priority="51" stopIfTrue="1">
      <formula>AJ50</formula>
    </cfRule>
  </conditionalFormatting>
  <conditionalFormatting sqref="C50:X50">
    <cfRule type="cellIs" dxfId="95" priority="50" stopIfTrue="1" operator="equal">
      <formula>$Z50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4" man="1"/>
    <brk id="53" max="2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1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23" width="5.28515625" style="45" customWidth="1"/>
    <col min="24" max="24" width="11.7109375" style="45" customWidth="1"/>
    <col min="25" max="25" width="6.7109375" style="45" customWidth="1"/>
    <col min="26" max="16384" width="9.140625" style="45"/>
  </cols>
  <sheetData>
    <row r="1" spans="1:28" ht="21.95" customHeight="1" x14ac:dyDescent="0.2">
      <c r="A1" s="18" t="s">
        <v>15</v>
      </c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2"/>
      <c r="N1" s="63" t="s">
        <v>63</v>
      </c>
      <c r="O1" s="19"/>
      <c r="P1" s="19"/>
      <c r="Q1" s="19"/>
      <c r="R1" s="19"/>
      <c r="S1" s="19"/>
      <c r="T1" s="19"/>
      <c r="U1" s="19"/>
      <c r="V1" s="19"/>
      <c r="W1" s="43"/>
      <c r="X1" s="44"/>
    </row>
    <row r="2" spans="1:28" ht="5.0999999999999996" customHeight="1" thickBot="1" x14ac:dyDescent="0.25">
      <c r="A2" s="20"/>
      <c r="B2" s="46"/>
      <c r="C2" s="46"/>
      <c r="D2" s="46"/>
      <c r="E2" s="46"/>
      <c r="F2" s="47"/>
      <c r="G2" s="47"/>
      <c r="H2" s="47"/>
      <c r="I2" s="47"/>
      <c r="J2" s="47"/>
      <c r="K2" s="47"/>
      <c r="L2" s="47"/>
      <c r="M2" s="48"/>
      <c r="N2" s="47"/>
      <c r="O2" s="1"/>
      <c r="P2" s="1"/>
      <c r="Q2" s="1"/>
      <c r="R2" s="1"/>
      <c r="S2" s="1"/>
      <c r="T2" s="46"/>
      <c r="U2" s="46"/>
      <c r="V2" s="46"/>
      <c r="W2" s="46"/>
      <c r="X2" s="49"/>
    </row>
    <row r="3" spans="1:28" ht="21.95" customHeight="1" thickBot="1" x14ac:dyDescent="0.25">
      <c r="A3" s="20" t="s">
        <v>0</v>
      </c>
      <c r="B3" s="23">
        <v>5</v>
      </c>
      <c r="C3" s="2" t="s">
        <v>61</v>
      </c>
      <c r="D3" s="2"/>
      <c r="E3" s="2"/>
      <c r="F3" s="2"/>
      <c r="G3" s="2"/>
      <c r="H3" s="2"/>
      <c r="I3" s="2"/>
      <c r="J3" s="2"/>
      <c r="K3" s="2"/>
      <c r="L3" s="2"/>
      <c r="M3" s="48"/>
      <c r="N3" s="86" t="s">
        <v>16</v>
      </c>
      <c r="O3" s="1"/>
      <c r="P3" s="1"/>
      <c r="Q3" s="1"/>
      <c r="R3" s="1"/>
      <c r="S3" s="1"/>
      <c r="T3" s="46"/>
      <c r="U3" s="46"/>
      <c r="V3" s="46"/>
      <c r="W3" s="46"/>
      <c r="X3" s="49"/>
    </row>
    <row r="4" spans="1:28" ht="5.0999999999999996" customHeight="1" thickBot="1" x14ac:dyDescent="0.3">
      <c r="A4" s="24"/>
      <c r="B4" s="25"/>
      <c r="C4" s="26"/>
      <c r="D4" s="26"/>
      <c r="E4" s="26"/>
      <c r="F4" s="50"/>
      <c r="G4" s="50"/>
      <c r="H4" s="50"/>
      <c r="I4" s="50"/>
      <c r="J4" s="50"/>
      <c r="K4" s="50"/>
      <c r="L4" s="50"/>
      <c r="M4" s="27"/>
      <c r="N4" s="25"/>
      <c r="O4" s="25"/>
      <c r="P4" s="25"/>
      <c r="Q4" s="25"/>
      <c r="R4" s="25"/>
      <c r="S4" s="25"/>
      <c r="T4" s="51"/>
      <c r="U4" s="51"/>
      <c r="V4" s="51"/>
      <c r="W4" s="51"/>
      <c r="X4" s="52"/>
    </row>
    <row r="5" spans="1:28" s="64" customFormat="1" ht="114.95" customHeight="1" thickBot="1" x14ac:dyDescent="0.25">
      <c r="A5" s="29" t="s">
        <v>2</v>
      </c>
      <c r="B5" s="29" t="s">
        <v>3</v>
      </c>
      <c r="C5" s="87" t="s">
        <v>17</v>
      </c>
      <c r="D5" s="87" t="s">
        <v>18</v>
      </c>
      <c r="E5" s="87" t="s">
        <v>19</v>
      </c>
      <c r="F5" s="87" t="s">
        <v>20</v>
      </c>
      <c r="G5" s="87" t="s">
        <v>21</v>
      </c>
      <c r="H5" s="87" t="s">
        <v>22</v>
      </c>
      <c r="I5" s="87" t="s">
        <v>23</v>
      </c>
      <c r="J5" s="87" t="s">
        <v>24</v>
      </c>
      <c r="K5" s="87" t="s">
        <v>25</v>
      </c>
      <c r="L5" s="87" t="s">
        <v>26</v>
      </c>
      <c r="M5" s="87" t="s">
        <v>27</v>
      </c>
      <c r="N5" s="87" t="s">
        <v>28</v>
      </c>
      <c r="O5" s="87" t="s">
        <v>29</v>
      </c>
      <c r="P5" s="87" t="s">
        <v>30</v>
      </c>
      <c r="Q5" s="87" t="s">
        <v>31</v>
      </c>
      <c r="R5" s="87" t="s">
        <v>32</v>
      </c>
      <c r="S5" s="87" t="s">
        <v>33</v>
      </c>
      <c r="T5" s="87" t="s">
        <v>34</v>
      </c>
      <c r="U5" s="87" t="s">
        <v>67</v>
      </c>
      <c r="V5" s="87" t="s">
        <v>35</v>
      </c>
      <c r="W5" s="87" t="s">
        <v>36</v>
      </c>
      <c r="X5" s="29" t="s">
        <v>14</v>
      </c>
      <c r="Y5" s="15" t="s">
        <v>4</v>
      </c>
    </row>
    <row r="6" spans="1:28" s="54" customFormat="1" ht="15.6" customHeight="1" x14ac:dyDescent="0.2">
      <c r="A6" s="95"/>
      <c r="B6" s="30" t="s">
        <v>5</v>
      </c>
      <c r="C6" s="31"/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1</v>
      </c>
      <c r="O6" s="28">
        <v>0</v>
      </c>
      <c r="P6" s="28">
        <v>1</v>
      </c>
      <c r="Q6" s="28">
        <v>0</v>
      </c>
      <c r="R6" s="28">
        <v>0</v>
      </c>
      <c r="S6" s="28">
        <v>0</v>
      </c>
      <c r="T6" s="28">
        <v>3</v>
      </c>
      <c r="U6" s="28">
        <v>0</v>
      </c>
      <c r="V6" s="28">
        <v>0</v>
      </c>
      <c r="W6" s="34">
        <v>0</v>
      </c>
      <c r="X6" s="35" t="s">
        <v>6</v>
      </c>
      <c r="Y6" s="53"/>
      <c r="Z6" s="57"/>
      <c r="AA6" s="57"/>
      <c r="AB6" s="57"/>
    </row>
    <row r="7" spans="1:28" s="54" customFormat="1" ht="15.6" customHeight="1" x14ac:dyDescent="0.2">
      <c r="A7" s="96">
        <v>6.2</v>
      </c>
      <c r="B7" s="32" t="s">
        <v>7</v>
      </c>
      <c r="C7" s="22">
        <v>1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3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21"/>
      <c r="X7" s="36">
        <f>SUM(C7:V7)</f>
        <v>5</v>
      </c>
      <c r="Y7" s="16"/>
      <c r="Z7" s="57"/>
      <c r="AA7" s="57"/>
      <c r="AB7" s="57"/>
    </row>
    <row r="8" spans="1:28" s="54" customFormat="1" ht="15.6" customHeight="1" x14ac:dyDescent="0.2">
      <c r="A8" s="102" t="s">
        <v>58</v>
      </c>
      <c r="B8" s="32" t="s">
        <v>8</v>
      </c>
      <c r="C8" s="22">
        <f>C7</f>
        <v>1</v>
      </c>
      <c r="D8" s="5">
        <f t="shared" ref="D8:V8" si="0">C8-D6+D7</f>
        <v>1</v>
      </c>
      <c r="E8" s="5">
        <f t="shared" si="0"/>
        <v>1</v>
      </c>
      <c r="F8" s="5">
        <f t="shared" si="0"/>
        <v>1</v>
      </c>
      <c r="G8" s="5">
        <f t="shared" si="0"/>
        <v>2</v>
      </c>
      <c r="H8" s="5">
        <f t="shared" si="0"/>
        <v>2</v>
      </c>
      <c r="I8" s="5">
        <f t="shared" si="0"/>
        <v>2</v>
      </c>
      <c r="J8" s="5">
        <f t="shared" si="0"/>
        <v>2</v>
      </c>
      <c r="K8" s="5">
        <f t="shared" si="0"/>
        <v>2</v>
      </c>
      <c r="L8" s="5">
        <f t="shared" si="0"/>
        <v>2</v>
      </c>
      <c r="M8" s="5">
        <f t="shared" si="0"/>
        <v>2</v>
      </c>
      <c r="N8" s="5">
        <f t="shared" si="0"/>
        <v>1</v>
      </c>
      <c r="O8" s="5">
        <f t="shared" si="0"/>
        <v>1</v>
      </c>
      <c r="P8" s="5">
        <f t="shared" si="0"/>
        <v>3</v>
      </c>
      <c r="Q8" s="5">
        <f t="shared" si="0"/>
        <v>3</v>
      </c>
      <c r="R8" s="5">
        <f t="shared" si="0"/>
        <v>3</v>
      </c>
      <c r="S8" s="5">
        <f t="shared" si="0"/>
        <v>3</v>
      </c>
      <c r="T8" s="5">
        <f t="shared" si="0"/>
        <v>0</v>
      </c>
      <c r="U8" s="5">
        <f t="shared" si="0"/>
        <v>0</v>
      </c>
      <c r="V8" s="5">
        <f t="shared" si="0"/>
        <v>0</v>
      </c>
      <c r="W8" s="37">
        <f>V8-W6</f>
        <v>0</v>
      </c>
      <c r="X8" s="38"/>
      <c r="Y8" s="3">
        <f>MAX(C8:W8)</f>
        <v>3</v>
      </c>
      <c r="Z8" s="57"/>
      <c r="AA8" s="57"/>
      <c r="AB8" s="57"/>
    </row>
    <row r="9" spans="1:28" s="54" customFormat="1" ht="15.6" customHeight="1" x14ac:dyDescent="0.2">
      <c r="A9" s="103"/>
      <c r="B9" s="32" t="s">
        <v>9</v>
      </c>
      <c r="C9" s="98"/>
      <c r="D9" s="99"/>
      <c r="E9" s="99"/>
      <c r="F9" s="99"/>
      <c r="G9" s="6">
        <v>6.26</v>
      </c>
      <c r="H9" s="99"/>
      <c r="I9" s="99"/>
      <c r="J9" s="99"/>
      <c r="K9" s="6">
        <v>6.33</v>
      </c>
      <c r="L9" s="99"/>
      <c r="M9" s="6">
        <v>6.37</v>
      </c>
      <c r="N9" s="99"/>
      <c r="O9" s="99"/>
      <c r="P9" s="99"/>
      <c r="Q9" s="99"/>
      <c r="R9" s="99"/>
      <c r="S9" s="6">
        <v>6.45</v>
      </c>
      <c r="T9" s="99"/>
      <c r="U9" s="99"/>
      <c r="V9" s="99"/>
      <c r="W9" s="93">
        <v>6.54</v>
      </c>
      <c r="X9" s="39">
        <v>34</v>
      </c>
      <c r="Y9" s="16"/>
      <c r="Z9" s="57"/>
      <c r="AA9" s="57"/>
      <c r="AB9" s="57"/>
    </row>
    <row r="10" spans="1:28" s="54" customFormat="1" ht="15.6" customHeight="1" x14ac:dyDescent="0.2">
      <c r="A10" s="104"/>
      <c r="B10" s="33" t="s">
        <v>10</v>
      </c>
      <c r="C10" s="100">
        <v>6.2</v>
      </c>
      <c r="D10" s="101"/>
      <c r="E10" s="101"/>
      <c r="F10" s="101"/>
      <c r="G10" s="7">
        <f>G9</f>
        <v>6.26</v>
      </c>
      <c r="H10" s="101"/>
      <c r="I10" s="101"/>
      <c r="J10" s="101"/>
      <c r="K10" s="7">
        <f>K9</f>
        <v>6.33</v>
      </c>
      <c r="L10" s="101"/>
      <c r="M10" s="7">
        <f>M9</f>
        <v>6.37</v>
      </c>
      <c r="N10" s="101"/>
      <c r="O10" s="101"/>
      <c r="P10" s="101"/>
      <c r="Q10" s="101"/>
      <c r="R10" s="101"/>
      <c r="S10" s="7">
        <f>S9</f>
        <v>6.45</v>
      </c>
      <c r="T10" s="101"/>
      <c r="U10" s="101"/>
      <c r="V10" s="101"/>
      <c r="W10" s="94"/>
      <c r="X10" s="38"/>
      <c r="Y10" s="17"/>
      <c r="Z10" s="57"/>
      <c r="AA10" s="57"/>
      <c r="AB10" s="57"/>
    </row>
    <row r="11" spans="1:28" s="54" customFormat="1" ht="15.6" customHeight="1" thickBot="1" x14ac:dyDescent="0.25">
      <c r="A11" s="97">
        <v>217</v>
      </c>
      <c r="B11" s="59" t="s">
        <v>11</v>
      </c>
      <c r="C11" s="66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2"/>
      <c r="Y11" s="3"/>
      <c r="Z11" s="57"/>
      <c r="AA11" s="57"/>
      <c r="AB11" s="57"/>
    </row>
    <row r="12" spans="1:28" ht="15.6" customHeight="1" x14ac:dyDescent="0.2">
      <c r="A12" s="95"/>
      <c r="B12" s="30" t="s">
        <v>5</v>
      </c>
      <c r="C12" s="31"/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1</v>
      </c>
      <c r="Q12" s="28">
        <v>2</v>
      </c>
      <c r="R12" s="28">
        <v>0</v>
      </c>
      <c r="S12" s="28">
        <v>0</v>
      </c>
      <c r="T12" s="28">
        <v>0</v>
      </c>
      <c r="U12" s="28">
        <v>2</v>
      </c>
      <c r="V12" s="28">
        <v>0</v>
      </c>
      <c r="W12" s="34">
        <v>0</v>
      </c>
      <c r="X12" s="35" t="s">
        <v>6</v>
      </c>
      <c r="Y12" s="53"/>
      <c r="Z12" s="57"/>
      <c r="AA12" s="57"/>
      <c r="AB12" s="57"/>
    </row>
    <row r="13" spans="1:28" ht="15.6" customHeight="1" x14ac:dyDescent="0.2">
      <c r="A13" s="96">
        <v>7.45</v>
      </c>
      <c r="B13" s="32" t="s">
        <v>7</v>
      </c>
      <c r="C13" s="22">
        <v>0</v>
      </c>
      <c r="D13" s="4">
        <v>0</v>
      </c>
      <c r="E13" s="4">
        <v>0</v>
      </c>
      <c r="F13" s="4">
        <v>0</v>
      </c>
      <c r="G13" s="4">
        <v>2</v>
      </c>
      <c r="H13" s="4">
        <v>0</v>
      </c>
      <c r="I13" s="4">
        <v>0</v>
      </c>
      <c r="J13" s="4">
        <v>0</v>
      </c>
      <c r="K13" s="4">
        <v>1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</v>
      </c>
      <c r="R13" s="4">
        <v>1</v>
      </c>
      <c r="S13" s="4">
        <v>0</v>
      </c>
      <c r="T13" s="4">
        <v>0</v>
      </c>
      <c r="U13" s="4">
        <v>0</v>
      </c>
      <c r="V13" s="4">
        <v>0</v>
      </c>
      <c r="W13" s="21"/>
      <c r="X13" s="36">
        <f>SUM(C13:V13)</f>
        <v>5</v>
      </c>
      <c r="Y13" s="16"/>
      <c r="Z13" s="57"/>
      <c r="AA13" s="57"/>
      <c r="AB13" s="57"/>
    </row>
    <row r="14" spans="1:28" ht="15.6" customHeight="1" x14ac:dyDescent="0.2">
      <c r="A14" s="102" t="s">
        <v>58</v>
      </c>
      <c r="B14" s="32" t="s">
        <v>8</v>
      </c>
      <c r="C14" s="22">
        <f>C13</f>
        <v>0</v>
      </c>
      <c r="D14" s="5">
        <f t="shared" ref="D14:V14" si="1">C14-D12+D13</f>
        <v>0</v>
      </c>
      <c r="E14" s="5">
        <f t="shared" si="1"/>
        <v>0</v>
      </c>
      <c r="F14" s="5">
        <f t="shared" si="1"/>
        <v>0</v>
      </c>
      <c r="G14" s="5">
        <f t="shared" si="1"/>
        <v>2</v>
      </c>
      <c r="H14" s="5">
        <f t="shared" si="1"/>
        <v>2</v>
      </c>
      <c r="I14" s="5">
        <f t="shared" si="1"/>
        <v>2</v>
      </c>
      <c r="J14" s="5">
        <f t="shared" si="1"/>
        <v>2</v>
      </c>
      <c r="K14" s="5">
        <f t="shared" si="1"/>
        <v>3</v>
      </c>
      <c r="L14" s="5">
        <f t="shared" si="1"/>
        <v>3</v>
      </c>
      <c r="M14" s="5">
        <f t="shared" si="1"/>
        <v>3</v>
      </c>
      <c r="N14" s="5">
        <f t="shared" si="1"/>
        <v>3</v>
      </c>
      <c r="O14" s="5">
        <f t="shared" si="1"/>
        <v>3</v>
      </c>
      <c r="P14" s="5">
        <f t="shared" si="1"/>
        <v>2</v>
      </c>
      <c r="Q14" s="5">
        <f t="shared" si="1"/>
        <v>1</v>
      </c>
      <c r="R14" s="5">
        <f t="shared" si="1"/>
        <v>2</v>
      </c>
      <c r="S14" s="5">
        <f t="shared" si="1"/>
        <v>2</v>
      </c>
      <c r="T14" s="5">
        <f t="shared" si="1"/>
        <v>2</v>
      </c>
      <c r="U14" s="5">
        <f t="shared" si="1"/>
        <v>0</v>
      </c>
      <c r="V14" s="5">
        <f t="shared" si="1"/>
        <v>0</v>
      </c>
      <c r="W14" s="37">
        <f>V14-W12</f>
        <v>0</v>
      </c>
      <c r="X14" s="38"/>
      <c r="Y14" s="3">
        <f>MAX(C14:W14)</f>
        <v>3</v>
      </c>
      <c r="Z14" s="57"/>
      <c r="AA14" s="57"/>
      <c r="AB14" s="57"/>
    </row>
    <row r="15" spans="1:28" ht="15.6" customHeight="1" x14ac:dyDescent="0.2">
      <c r="A15" s="103"/>
      <c r="B15" s="32" t="s">
        <v>9</v>
      </c>
      <c r="C15" s="98"/>
      <c r="D15" s="99"/>
      <c r="E15" s="99"/>
      <c r="F15" s="99"/>
      <c r="G15" s="6">
        <v>7.51</v>
      </c>
      <c r="H15" s="99"/>
      <c r="I15" s="99"/>
      <c r="J15" s="99"/>
      <c r="K15" s="6">
        <v>7.58</v>
      </c>
      <c r="L15" s="99"/>
      <c r="M15" s="6">
        <v>8.02</v>
      </c>
      <c r="N15" s="99"/>
      <c r="O15" s="99"/>
      <c r="P15" s="99"/>
      <c r="Q15" s="99"/>
      <c r="R15" s="99"/>
      <c r="S15" s="6">
        <v>8.1300000000000008</v>
      </c>
      <c r="T15" s="99"/>
      <c r="U15" s="99"/>
      <c r="V15" s="99"/>
      <c r="W15" s="93">
        <v>8.19</v>
      </c>
      <c r="X15" s="39">
        <v>34</v>
      </c>
      <c r="Y15" s="16"/>
      <c r="Z15" s="57"/>
      <c r="AA15" s="57"/>
      <c r="AB15" s="57"/>
    </row>
    <row r="16" spans="1:28" ht="15.6" customHeight="1" x14ac:dyDescent="0.2">
      <c r="A16" s="104"/>
      <c r="B16" s="33" t="s">
        <v>10</v>
      </c>
      <c r="C16" s="100">
        <v>7.45</v>
      </c>
      <c r="D16" s="101"/>
      <c r="E16" s="101"/>
      <c r="F16" s="101"/>
      <c r="G16" s="7">
        <f>G15</f>
        <v>7.51</v>
      </c>
      <c r="H16" s="101"/>
      <c r="I16" s="101"/>
      <c r="J16" s="101"/>
      <c r="K16" s="7">
        <f>K15</f>
        <v>7.58</v>
      </c>
      <c r="L16" s="101"/>
      <c r="M16" s="7">
        <f>M15</f>
        <v>8.02</v>
      </c>
      <c r="N16" s="101"/>
      <c r="O16" s="101"/>
      <c r="P16" s="101"/>
      <c r="Q16" s="101"/>
      <c r="R16" s="101"/>
      <c r="S16" s="7">
        <f>S15</f>
        <v>8.1300000000000008</v>
      </c>
      <c r="T16" s="101"/>
      <c r="U16" s="101"/>
      <c r="V16" s="101"/>
      <c r="W16" s="94"/>
      <c r="X16" s="38"/>
      <c r="Y16" s="17"/>
      <c r="Z16" s="57"/>
      <c r="AA16" s="57"/>
      <c r="AB16" s="57"/>
    </row>
    <row r="17" spans="1:28" ht="15.6" customHeight="1" thickBot="1" x14ac:dyDescent="0.25">
      <c r="A17" s="97">
        <v>217</v>
      </c>
      <c r="B17" s="59" t="s">
        <v>11</v>
      </c>
      <c r="C17" s="66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1"/>
      <c r="X17" s="62"/>
      <c r="Y17" s="3"/>
      <c r="Z17" s="57"/>
      <c r="AA17" s="57"/>
      <c r="AB17" s="57"/>
    </row>
    <row r="18" spans="1:28" ht="15.6" customHeight="1" x14ac:dyDescent="0.2">
      <c r="A18" s="95"/>
      <c r="B18" s="30" t="s">
        <v>5</v>
      </c>
      <c r="C18" s="31"/>
      <c r="D18" s="28">
        <v>0</v>
      </c>
      <c r="E18" s="28">
        <v>0</v>
      </c>
      <c r="F18" s="28">
        <v>0</v>
      </c>
      <c r="G18" s="28">
        <v>2</v>
      </c>
      <c r="H18" s="28">
        <v>1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0</v>
      </c>
      <c r="O18" s="28">
        <v>0</v>
      </c>
      <c r="P18" s="28">
        <v>3</v>
      </c>
      <c r="Q18" s="28">
        <v>0</v>
      </c>
      <c r="R18" s="28">
        <v>0</v>
      </c>
      <c r="S18" s="28">
        <v>1</v>
      </c>
      <c r="T18" s="28">
        <v>0</v>
      </c>
      <c r="U18" s="28">
        <v>0</v>
      </c>
      <c r="V18" s="28">
        <v>1</v>
      </c>
      <c r="W18" s="34">
        <v>0</v>
      </c>
      <c r="X18" s="35" t="s">
        <v>6</v>
      </c>
      <c r="Y18" s="53"/>
      <c r="Z18" s="57"/>
      <c r="AA18" s="57"/>
      <c r="AB18" s="57"/>
    </row>
    <row r="19" spans="1:28" ht="15.6" customHeight="1" x14ac:dyDescent="0.2">
      <c r="A19" s="96">
        <v>12.3</v>
      </c>
      <c r="B19" s="32" t="s">
        <v>7</v>
      </c>
      <c r="C19" s="22">
        <v>0</v>
      </c>
      <c r="D19" s="4">
        <v>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1</v>
      </c>
      <c r="S19" s="4">
        <v>0</v>
      </c>
      <c r="T19" s="4">
        <v>0</v>
      </c>
      <c r="U19" s="4">
        <v>0</v>
      </c>
      <c r="V19" s="4">
        <v>0</v>
      </c>
      <c r="W19" s="21"/>
      <c r="X19" s="36">
        <f>SUM(C19:V19)</f>
        <v>8</v>
      </c>
      <c r="Y19" s="16"/>
      <c r="Z19" s="57"/>
      <c r="AA19" s="57"/>
      <c r="AB19" s="57"/>
    </row>
    <row r="20" spans="1:28" ht="15.6" customHeight="1" x14ac:dyDescent="0.2">
      <c r="A20" s="102" t="s">
        <v>58</v>
      </c>
      <c r="B20" s="32" t="s">
        <v>8</v>
      </c>
      <c r="C20" s="22">
        <f>C19</f>
        <v>0</v>
      </c>
      <c r="D20" s="5">
        <f t="shared" ref="D20:V20" si="2">C20-D18+D19</f>
        <v>6</v>
      </c>
      <c r="E20" s="5">
        <f t="shared" si="2"/>
        <v>6</v>
      </c>
      <c r="F20" s="5">
        <f t="shared" si="2"/>
        <v>6</v>
      </c>
      <c r="G20" s="5">
        <f t="shared" si="2"/>
        <v>4</v>
      </c>
      <c r="H20" s="5">
        <f t="shared" si="2"/>
        <v>3</v>
      </c>
      <c r="I20" s="5">
        <f t="shared" si="2"/>
        <v>3</v>
      </c>
      <c r="J20" s="5">
        <f t="shared" si="2"/>
        <v>4</v>
      </c>
      <c r="K20" s="5">
        <f t="shared" si="2"/>
        <v>4</v>
      </c>
      <c r="L20" s="5">
        <f t="shared" si="2"/>
        <v>4</v>
      </c>
      <c r="M20" s="5">
        <f t="shared" si="2"/>
        <v>4</v>
      </c>
      <c r="N20" s="5">
        <f t="shared" si="2"/>
        <v>4</v>
      </c>
      <c r="O20" s="5">
        <f t="shared" si="2"/>
        <v>4</v>
      </c>
      <c r="P20" s="5">
        <f t="shared" si="2"/>
        <v>1</v>
      </c>
      <c r="Q20" s="5">
        <f t="shared" si="2"/>
        <v>1</v>
      </c>
      <c r="R20" s="5">
        <f t="shared" si="2"/>
        <v>2</v>
      </c>
      <c r="S20" s="5">
        <f t="shared" si="2"/>
        <v>1</v>
      </c>
      <c r="T20" s="5">
        <f t="shared" si="2"/>
        <v>1</v>
      </c>
      <c r="U20" s="5">
        <f t="shared" si="2"/>
        <v>1</v>
      </c>
      <c r="V20" s="5">
        <f t="shared" si="2"/>
        <v>0</v>
      </c>
      <c r="W20" s="37">
        <f>V20-W18</f>
        <v>0</v>
      </c>
      <c r="X20" s="38"/>
      <c r="Y20" s="3">
        <f>MAX(C20:W20)</f>
        <v>6</v>
      </c>
      <c r="Z20" s="57"/>
      <c r="AA20" s="57"/>
      <c r="AB20" s="57"/>
    </row>
    <row r="21" spans="1:28" ht="15.6" customHeight="1" x14ac:dyDescent="0.2">
      <c r="A21" s="103"/>
      <c r="B21" s="32" t="s">
        <v>9</v>
      </c>
      <c r="C21" s="98"/>
      <c r="D21" s="99"/>
      <c r="E21" s="99"/>
      <c r="F21" s="99"/>
      <c r="G21" s="6">
        <v>12.36</v>
      </c>
      <c r="H21" s="99"/>
      <c r="I21" s="99"/>
      <c r="J21" s="99"/>
      <c r="K21" s="6">
        <v>12.43</v>
      </c>
      <c r="L21" s="99"/>
      <c r="M21" s="6">
        <v>12.47</v>
      </c>
      <c r="N21" s="99"/>
      <c r="O21" s="99"/>
      <c r="P21" s="99"/>
      <c r="Q21" s="99"/>
      <c r="R21" s="99"/>
      <c r="S21" s="6">
        <v>12.58</v>
      </c>
      <c r="T21" s="99"/>
      <c r="U21" s="99"/>
      <c r="V21" s="99"/>
      <c r="W21" s="93">
        <v>13.04</v>
      </c>
      <c r="X21" s="39">
        <v>34</v>
      </c>
      <c r="Y21" s="16"/>
      <c r="Z21" s="57"/>
      <c r="AA21" s="57"/>
      <c r="AB21" s="57"/>
    </row>
    <row r="22" spans="1:28" ht="15.6" customHeight="1" x14ac:dyDescent="0.2">
      <c r="A22" s="104"/>
      <c r="B22" s="33" t="s">
        <v>10</v>
      </c>
      <c r="C22" s="100">
        <v>12.3</v>
      </c>
      <c r="D22" s="101"/>
      <c r="E22" s="101"/>
      <c r="F22" s="101"/>
      <c r="G22" s="7">
        <f>G21</f>
        <v>12.36</v>
      </c>
      <c r="H22" s="101"/>
      <c r="I22" s="101"/>
      <c r="J22" s="101"/>
      <c r="K22" s="7">
        <f>K21</f>
        <v>12.43</v>
      </c>
      <c r="L22" s="101"/>
      <c r="M22" s="7">
        <f>M21</f>
        <v>12.47</v>
      </c>
      <c r="N22" s="101"/>
      <c r="O22" s="101"/>
      <c r="P22" s="101"/>
      <c r="Q22" s="101"/>
      <c r="R22" s="101"/>
      <c r="S22" s="7">
        <f>S21</f>
        <v>12.58</v>
      </c>
      <c r="T22" s="101"/>
      <c r="U22" s="101"/>
      <c r="V22" s="101"/>
      <c r="W22" s="94"/>
      <c r="X22" s="38"/>
      <c r="Y22" s="17"/>
      <c r="Z22" s="57"/>
      <c r="AA22" s="57"/>
      <c r="AB22" s="57"/>
    </row>
    <row r="23" spans="1:28" ht="15.6" customHeight="1" thickBot="1" x14ac:dyDescent="0.25">
      <c r="A23" s="97">
        <v>217</v>
      </c>
      <c r="B23" s="59" t="s">
        <v>11</v>
      </c>
      <c r="C23" s="66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1"/>
      <c r="X23" s="62"/>
      <c r="Y23" s="3"/>
      <c r="Z23" s="57"/>
      <c r="AA23" s="57"/>
      <c r="AB23" s="57"/>
    </row>
    <row r="24" spans="1:28" ht="15.6" customHeight="1" x14ac:dyDescent="0.2">
      <c r="A24" s="95"/>
      <c r="B24" s="30" t="s">
        <v>5</v>
      </c>
      <c r="C24" s="31"/>
      <c r="D24" s="28">
        <v>1</v>
      </c>
      <c r="E24" s="28">
        <v>0</v>
      </c>
      <c r="F24" s="28">
        <v>0</v>
      </c>
      <c r="G24" s="28">
        <v>1</v>
      </c>
      <c r="H24" s="28">
        <v>1</v>
      </c>
      <c r="I24" s="28">
        <v>0</v>
      </c>
      <c r="J24" s="28">
        <v>0</v>
      </c>
      <c r="K24" s="28">
        <v>1</v>
      </c>
      <c r="L24" s="28">
        <v>0</v>
      </c>
      <c r="M24" s="28">
        <v>0</v>
      </c>
      <c r="N24" s="28">
        <v>1</v>
      </c>
      <c r="O24" s="28">
        <v>0</v>
      </c>
      <c r="P24" s="28">
        <v>0</v>
      </c>
      <c r="Q24" s="28">
        <v>0</v>
      </c>
      <c r="R24" s="28">
        <v>0</v>
      </c>
      <c r="S24" s="28">
        <v>12</v>
      </c>
      <c r="T24" s="28">
        <v>0</v>
      </c>
      <c r="U24" s="28">
        <v>0</v>
      </c>
      <c r="V24" s="28">
        <v>5</v>
      </c>
      <c r="W24" s="34">
        <v>0</v>
      </c>
      <c r="X24" s="35" t="s">
        <v>6</v>
      </c>
      <c r="Y24" s="53"/>
      <c r="Z24" s="57"/>
      <c r="AA24" s="57"/>
      <c r="AB24" s="57"/>
    </row>
    <row r="25" spans="1:28" ht="15.6" customHeight="1" x14ac:dyDescent="0.2">
      <c r="A25" s="96">
        <v>14.1</v>
      </c>
      <c r="B25" s="32" t="s">
        <v>7</v>
      </c>
      <c r="C25" s="22">
        <v>2</v>
      </c>
      <c r="D25" s="4">
        <v>5</v>
      </c>
      <c r="E25" s="4">
        <v>0</v>
      </c>
      <c r="F25" s="4">
        <v>1</v>
      </c>
      <c r="G25" s="4">
        <v>1</v>
      </c>
      <c r="H25" s="4">
        <v>1</v>
      </c>
      <c r="I25" s="4">
        <v>0</v>
      </c>
      <c r="J25" s="4">
        <v>2</v>
      </c>
      <c r="K25" s="4">
        <v>0</v>
      </c>
      <c r="L25" s="4">
        <v>1</v>
      </c>
      <c r="M25" s="4">
        <v>0</v>
      </c>
      <c r="N25" s="4">
        <v>0</v>
      </c>
      <c r="O25" s="4">
        <v>2</v>
      </c>
      <c r="P25" s="4">
        <v>5</v>
      </c>
      <c r="Q25" s="4">
        <v>0</v>
      </c>
      <c r="R25" s="4">
        <v>2</v>
      </c>
      <c r="S25" s="4">
        <v>0</v>
      </c>
      <c r="T25" s="4">
        <v>0</v>
      </c>
      <c r="U25" s="4">
        <v>0</v>
      </c>
      <c r="V25" s="4">
        <v>0</v>
      </c>
      <c r="W25" s="21"/>
      <c r="X25" s="36">
        <f>SUM(C25:V25)</f>
        <v>22</v>
      </c>
      <c r="Y25" s="16"/>
      <c r="Z25" s="57"/>
      <c r="AA25" s="57"/>
      <c r="AB25" s="57"/>
    </row>
    <row r="26" spans="1:28" ht="15.6" customHeight="1" x14ac:dyDescent="0.2">
      <c r="A26" s="102" t="s">
        <v>58</v>
      </c>
      <c r="B26" s="32" t="s">
        <v>8</v>
      </c>
      <c r="C26" s="22">
        <f>C25</f>
        <v>2</v>
      </c>
      <c r="D26" s="5">
        <f t="shared" ref="D26:V26" si="3">C26-D24+D25</f>
        <v>6</v>
      </c>
      <c r="E26" s="5">
        <f t="shared" si="3"/>
        <v>6</v>
      </c>
      <c r="F26" s="5">
        <f t="shared" si="3"/>
        <v>7</v>
      </c>
      <c r="G26" s="5">
        <f t="shared" si="3"/>
        <v>7</v>
      </c>
      <c r="H26" s="5">
        <f t="shared" si="3"/>
        <v>7</v>
      </c>
      <c r="I26" s="5">
        <f t="shared" si="3"/>
        <v>7</v>
      </c>
      <c r="J26" s="5">
        <f t="shared" si="3"/>
        <v>9</v>
      </c>
      <c r="K26" s="5">
        <f t="shared" si="3"/>
        <v>8</v>
      </c>
      <c r="L26" s="5">
        <f t="shared" si="3"/>
        <v>9</v>
      </c>
      <c r="M26" s="5">
        <f t="shared" si="3"/>
        <v>9</v>
      </c>
      <c r="N26" s="5">
        <f t="shared" si="3"/>
        <v>8</v>
      </c>
      <c r="O26" s="5">
        <f t="shared" si="3"/>
        <v>10</v>
      </c>
      <c r="P26" s="5">
        <f t="shared" si="3"/>
        <v>15</v>
      </c>
      <c r="Q26" s="5">
        <f t="shared" si="3"/>
        <v>15</v>
      </c>
      <c r="R26" s="5">
        <f t="shared" si="3"/>
        <v>17</v>
      </c>
      <c r="S26" s="5">
        <f t="shared" si="3"/>
        <v>5</v>
      </c>
      <c r="T26" s="5">
        <f t="shared" si="3"/>
        <v>5</v>
      </c>
      <c r="U26" s="5">
        <f t="shared" si="3"/>
        <v>5</v>
      </c>
      <c r="V26" s="5">
        <f t="shared" si="3"/>
        <v>0</v>
      </c>
      <c r="W26" s="37">
        <f>V26-W24</f>
        <v>0</v>
      </c>
      <c r="X26" s="38"/>
      <c r="Y26" s="3">
        <f>MAX(C26:W26)</f>
        <v>17</v>
      </c>
      <c r="Z26" s="57"/>
      <c r="AA26" s="57"/>
      <c r="AB26" s="57"/>
    </row>
    <row r="27" spans="1:28" ht="15.6" customHeight="1" x14ac:dyDescent="0.2">
      <c r="A27" s="103"/>
      <c r="B27" s="32" t="s">
        <v>9</v>
      </c>
      <c r="C27" s="98"/>
      <c r="D27" s="99"/>
      <c r="E27" s="99"/>
      <c r="F27" s="99"/>
      <c r="G27" s="6">
        <v>14.17</v>
      </c>
      <c r="H27" s="99"/>
      <c r="I27" s="99"/>
      <c r="J27" s="99"/>
      <c r="K27" s="6">
        <v>14.23</v>
      </c>
      <c r="L27" s="99"/>
      <c r="M27" s="6">
        <v>14.29</v>
      </c>
      <c r="N27" s="99"/>
      <c r="O27" s="99"/>
      <c r="P27" s="99"/>
      <c r="Q27" s="99"/>
      <c r="R27" s="99"/>
      <c r="S27" s="6">
        <v>14.38</v>
      </c>
      <c r="T27" s="99"/>
      <c r="U27" s="99"/>
      <c r="V27" s="99"/>
      <c r="W27" s="93">
        <v>14.49</v>
      </c>
      <c r="X27" s="39">
        <v>39</v>
      </c>
      <c r="Y27" s="16"/>
      <c r="Z27" s="57"/>
      <c r="AA27" s="57"/>
      <c r="AB27" s="57"/>
    </row>
    <row r="28" spans="1:28" ht="15.6" customHeight="1" x14ac:dyDescent="0.2">
      <c r="A28" s="104"/>
      <c r="B28" s="33" t="s">
        <v>10</v>
      </c>
      <c r="C28" s="100">
        <v>14.1</v>
      </c>
      <c r="D28" s="101"/>
      <c r="E28" s="101"/>
      <c r="F28" s="101"/>
      <c r="G28" s="7">
        <v>14.18</v>
      </c>
      <c r="H28" s="101"/>
      <c r="I28" s="101"/>
      <c r="J28" s="101"/>
      <c r="K28" s="7">
        <v>14.26</v>
      </c>
      <c r="L28" s="101"/>
      <c r="M28" s="7">
        <f>M27</f>
        <v>14.29</v>
      </c>
      <c r="N28" s="101"/>
      <c r="O28" s="101"/>
      <c r="P28" s="101"/>
      <c r="Q28" s="101"/>
      <c r="R28" s="101"/>
      <c r="S28" s="7">
        <v>14.39</v>
      </c>
      <c r="T28" s="101"/>
      <c r="U28" s="101"/>
      <c r="V28" s="101"/>
      <c r="W28" s="94"/>
      <c r="X28" s="38"/>
      <c r="Y28" s="17"/>
      <c r="Z28" s="57"/>
      <c r="AA28" s="57"/>
      <c r="AB28" s="57"/>
    </row>
    <row r="29" spans="1:28" ht="15.6" customHeight="1" thickBot="1" x14ac:dyDescent="0.25">
      <c r="A29" s="97">
        <v>218</v>
      </c>
      <c r="B29" s="59" t="s">
        <v>11</v>
      </c>
      <c r="C29" s="66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1"/>
      <c r="X29" s="62"/>
      <c r="Y29" s="3"/>
      <c r="Z29" s="57"/>
      <c r="AA29" s="57"/>
      <c r="AB29" s="57"/>
    </row>
    <row r="30" spans="1:28" ht="15.6" customHeight="1" x14ac:dyDescent="0.2">
      <c r="A30" s="95"/>
      <c r="B30" s="30" t="s">
        <v>5</v>
      </c>
      <c r="C30" s="31"/>
      <c r="D30" s="28">
        <v>0</v>
      </c>
      <c r="E30" s="28">
        <v>0</v>
      </c>
      <c r="F30" s="28">
        <v>0</v>
      </c>
      <c r="G30" s="28">
        <v>1</v>
      </c>
      <c r="H30" s="28">
        <v>4</v>
      </c>
      <c r="I30" s="28">
        <v>1</v>
      </c>
      <c r="J30" s="28">
        <v>1</v>
      </c>
      <c r="K30" s="28">
        <v>0</v>
      </c>
      <c r="L30" s="28">
        <v>1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  <c r="R30" s="28">
        <v>0</v>
      </c>
      <c r="S30" s="28">
        <v>1</v>
      </c>
      <c r="T30" s="28">
        <v>0</v>
      </c>
      <c r="U30" s="28">
        <v>0</v>
      </c>
      <c r="V30" s="28">
        <v>0</v>
      </c>
      <c r="W30" s="34">
        <v>3</v>
      </c>
      <c r="X30" s="35" t="s">
        <v>6</v>
      </c>
      <c r="Y30" s="53"/>
      <c r="Z30" s="57"/>
      <c r="AA30" s="57"/>
      <c r="AB30" s="57"/>
    </row>
    <row r="31" spans="1:28" ht="15.6" customHeight="1" x14ac:dyDescent="0.2">
      <c r="A31" s="96">
        <v>15.5</v>
      </c>
      <c r="B31" s="32" t="s">
        <v>7</v>
      </c>
      <c r="C31" s="22">
        <v>8</v>
      </c>
      <c r="D31" s="4">
        <v>3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21"/>
      <c r="X31" s="36">
        <f>SUM(C31:V31)</f>
        <v>12</v>
      </c>
      <c r="Y31" s="16"/>
      <c r="Z31" s="57"/>
      <c r="AA31" s="57"/>
      <c r="AB31" s="57"/>
    </row>
    <row r="32" spans="1:28" ht="15.6" customHeight="1" x14ac:dyDescent="0.2">
      <c r="A32" s="102" t="s">
        <v>58</v>
      </c>
      <c r="B32" s="32" t="s">
        <v>8</v>
      </c>
      <c r="C32" s="22">
        <f>C31</f>
        <v>8</v>
      </c>
      <c r="D32" s="5">
        <f t="shared" ref="D32:V32" si="4">C32-D30+D31</f>
        <v>11</v>
      </c>
      <c r="E32" s="5">
        <f t="shared" si="4"/>
        <v>11</v>
      </c>
      <c r="F32" s="5">
        <f t="shared" si="4"/>
        <v>11</v>
      </c>
      <c r="G32" s="5">
        <f t="shared" si="4"/>
        <v>10</v>
      </c>
      <c r="H32" s="5">
        <f t="shared" si="4"/>
        <v>6</v>
      </c>
      <c r="I32" s="5">
        <f t="shared" si="4"/>
        <v>5</v>
      </c>
      <c r="J32" s="5">
        <f t="shared" si="4"/>
        <v>5</v>
      </c>
      <c r="K32" s="5">
        <f t="shared" si="4"/>
        <v>5</v>
      </c>
      <c r="L32" s="5">
        <f t="shared" si="4"/>
        <v>4</v>
      </c>
      <c r="M32" s="5">
        <f t="shared" si="4"/>
        <v>4</v>
      </c>
      <c r="N32" s="5">
        <f t="shared" si="4"/>
        <v>4</v>
      </c>
      <c r="O32" s="5">
        <f t="shared" si="4"/>
        <v>4</v>
      </c>
      <c r="P32" s="5">
        <f t="shared" si="4"/>
        <v>4</v>
      </c>
      <c r="Q32" s="5">
        <f t="shared" si="4"/>
        <v>4</v>
      </c>
      <c r="R32" s="5">
        <f t="shared" si="4"/>
        <v>4</v>
      </c>
      <c r="S32" s="5">
        <f t="shared" si="4"/>
        <v>3</v>
      </c>
      <c r="T32" s="5">
        <f t="shared" si="4"/>
        <v>3</v>
      </c>
      <c r="U32" s="5">
        <f t="shared" si="4"/>
        <v>3</v>
      </c>
      <c r="V32" s="5">
        <f t="shared" si="4"/>
        <v>3</v>
      </c>
      <c r="W32" s="37">
        <f>V32-W30</f>
        <v>0</v>
      </c>
      <c r="X32" s="38"/>
      <c r="Y32" s="3">
        <f>MAX(C32:W32)</f>
        <v>11</v>
      </c>
      <c r="Z32" s="57"/>
      <c r="AA32" s="57"/>
      <c r="AB32" s="57"/>
    </row>
    <row r="33" spans="1:28" ht="15.6" customHeight="1" x14ac:dyDescent="0.2">
      <c r="A33" s="103"/>
      <c r="B33" s="32" t="s">
        <v>9</v>
      </c>
      <c r="C33" s="98"/>
      <c r="D33" s="99"/>
      <c r="E33" s="99"/>
      <c r="F33" s="99"/>
      <c r="G33" s="6">
        <v>16</v>
      </c>
      <c r="H33" s="99"/>
      <c r="I33" s="99"/>
      <c r="J33" s="99"/>
      <c r="K33" s="6">
        <v>16.04</v>
      </c>
      <c r="L33" s="99"/>
      <c r="M33" s="6">
        <v>16.07</v>
      </c>
      <c r="N33" s="99"/>
      <c r="O33" s="99"/>
      <c r="P33" s="99"/>
      <c r="Q33" s="99"/>
      <c r="R33" s="99"/>
      <c r="S33" s="6">
        <v>16.18</v>
      </c>
      <c r="T33" s="99"/>
      <c r="U33" s="99"/>
      <c r="V33" s="99"/>
      <c r="W33" s="93">
        <v>16.2</v>
      </c>
      <c r="X33" s="39">
        <v>30</v>
      </c>
      <c r="Y33" s="16"/>
      <c r="Z33" s="57"/>
      <c r="AA33" s="57"/>
      <c r="AB33" s="57"/>
    </row>
    <row r="34" spans="1:28" ht="15.6" customHeight="1" x14ac:dyDescent="0.2">
      <c r="A34" s="104"/>
      <c r="B34" s="33" t="s">
        <v>10</v>
      </c>
      <c r="C34" s="100">
        <v>15.5</v>
      </c>
      <c r="D34" s="101"/>
      <c r="E34" s="101"/>
      <c r="F34" s="101"/>
      <c r="G34" s="7">
        <f>G33</f>
        <v>16</v>
      </c>
      <c r="H34" s="101"/>
      <c r="I34" s="101"/>
      <c r="J34" s="101"/>
      <c r="K34" s="7">
        <f>K33</f>
        <v>16.04</v>
      </c>
      <c r="L34" s="101"/>
      <c r="M34" s="7">
        <f>M33</f>
        <v>16.07</v>
      </c>
      <c r="N34" s="101"/>
      <c r="O34" s="101"/>
      <c r="P34" s="101"/>
      <c r="Q34" s="101"/>
      <c r="R34" s="101"/>
      <c r="S34" s="7">
        <v>16.190000000000001</v>
      </c>
      <c r="T34" s="101"/>
      <c r="U34" s="101"/>
      <c r="V34" s="101"/>
      <c r="W34" s="94"/>
      <c r="X34" s="38"/>
      <c r="Y34" s="17"/>
      <c r="Z34" s="57"/>
      <c r="AA34" s="57"/>
      <c r="AB34" s="57"/>
    </row>
    <row r="35" spans="1:28" ht="15.6" customHeight="1" thickBot="1" x14ac:dyDescent="0.25">
      <c r="A35" s="97">
        <v>218</v>
      </c>
      <c r="B35" s="59" t="s">
        <v>11</v>
      </c>
      <c r="C35" s="66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1"/>
      <c r="X35" s="62"/>
      <c r="Y35" s="3"/>
      <c r="Z35" s="57"/>
      <c r="AA35" s="57"/>
      <c r="AB35" s="57"/>
    </row>
    <row r="36" spans="1:28" ht="15.6" customHeight="1" x14ac:dyDescent="0.2">
      <c r="A36" s="95"/>
      <c r="B36" s="30" t="s">
        <v>5</v>
      </c>
      <c r="C36" s="31"/>
      <c r="D36" s="28">
        <v>2</v>
      </c>
      <c r="E36" s="28">
        <v>1</v>
      </c>
      <c r="F36" s="28">
        <v>1</v>
      </c>
      <c r="G36" s="28">
        <v>0</v>
      </c>
      <c r="H36" s="28">
        <v>0</v>
      </c>
      <c r="I36" s="28">
        <v>5</v>
      </c>
      <c r="J36" s="28">
        <v>1</v>
      </c>
      <c r="K36" s="28">
        <v>0</v>
      </c>
      <c r="L36" s="28">
        <v>3</v>
      </c>
      <c r="M36" s="28">
        <v>0</v>
      </c>
      <c r="N36" s="28">
        <v>1</v>
      </c>
      <c r="O36" s="28">
        <v>1</v>
      </c>
      <c r="P36" s="28">
        <v>3</v>
      </c>
      <c r="Q36" s="28">
        <v>0</v>
      </c>
      <c r="R36" s="28">
        <v>0</v>
      </c>
      <c r="S36" s="28">
        <v>0</v>
      </c>
      <c r="T36" s="28">
        <v>0</v>
      </c>
      <c r="U36" s="28">
        <v>0</v>
      </c>
      <c r="V36" s="28">
        <v>0</v>
      </c>
      <c r="W36" s="34">
        <v>3</v>
      </c>
      <c r="X36" s="35" t="s">
        <v>6</v>
      </c>
      <c r="Y36" s="53"/>
      <c r="Z36" s="57"/>
      <c r="AA36" s="57"/>
      <c r="AB36" s="57"/>
    </row>
    <row r="37" spans="1:28" ht="15.6" customHeight="1" x14ac:dyDescent="0.2">
      <c r="A37" s="96">
        <v>18.2</v>
      </c>
      <c r="B37" s="32" t="s">
        <v>7</v>
      </c>
      <c r="C37" s="22">
        <v>6</v>
      </c>
      <c r="D37" s="4">
        <v>3</v>
      </c>
      <c r="E37" s="4">
        <v>0</v>
      </c>
      <c r="F37" s="4">
        <v>1</v>
      </c>
      <c r="G37" s="4">
        <v>6</v>
      </c>
      <c r="H37" s="4">
        <v>4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21"/>
      <c r="X37" s="36">
        <f>SUM(C37:V37)</f>
        <v>21</v>
      </c>
      <c r="Y37" s="16"/>
      <c r="Z37" s="57"/>
      <c r="AA37" s="57"/>
      <c r="AB37" s="57"/>
    </row>
    <row r="38" spans="1:28" ht="15.6" customHeight="1" x14ac:dyDescent="0.2">
      <c r="A38" s="102" t="s">
        <v>58</v>
      </c>
      <c r="B38" s="32" t="s">
        <v>8</v>
      </c>
      <c r="C38" s="22">
        <f>C37</f>
        <v>6</v>
      </c>
      <c r="D38" s="5">
        <f t="shared" ref="D38:V38" si="5">C38-D36+D37</f>
        <v>7</v>
      </c>
      <c r="E38" s="5">
        <f t="shared" si="5"/>
        <v>6</v>
      </c>
      <c r="F38" s="5">
        <f t="shared" si="5"/>
        <v>6</v>
      </c>
      <c r="G38" s="5">
        <f t="shared" si="5"/>
        <v>12</v>
      </c>
      <c r="H38" s="5">
        <f t="shared" si="5"/>
        <v>16</v>
      </c>
      <c r="I38" s="5">
        <f t="shared" si="5"/>
        <v>11</v>
      </c>
      <c r="J38" s="5">
        <f t="shared" si="5"/>
        <v>10</v>
      </c>
      <c r="K38" s="5">
        <f t="shared" si="5"/>
        <v>10</v>
      </c>
      <c r="L38" s="5">
        <f t="shared" si="5"/>
        <v>7</v>
      </c>
      <c r="M38" s="5">
        <f t="shared" si="5"/>
        <v>8</v>
      </c>
      <c r="N38" s="5">
        <f t="shared" si="5"/>
        <v>7</v>
      </c>
      <c r="O38" s="5">
        <f t="shared" si="5"/>
        <v>6</v>
      </c>
      <c r="P38" s="5">
        <f t="shared" si="5"/>
        <v>3</v>
      </c>
      <c r="Q38" s="5">
        <f t="shared" si="5"/>
        <v>3</v>
      </c>
      <c r="R38" s="5">
        <f t="shared" si="5"/>
        <v>3</v>
      </c>
      <c r="S38" s="5">
        <f t="shared" si="5"/>
        <v>3</v>
      </c>
      <c r="T38" s="5">
        <f t="shared" si="5"/>
        <v>3</v>
      </c>
      <c r="U38" s="5">
        <f t="shared" si="5"/>
        <v>3</v>
      </c>
      <c r="V38" s="5">
        <f t="shared" si="5"/>
        <v>3</v>
      </c>
      <c r="W38" s="37">
        <f>V38-W36</f>
        <v>0</v>
      </c>
      <c r="X38" s="38"/>
      <c r="Y38" s="3">
        <f>MAX(C38:W38)</f>
        <v>16</v>
      </c>
      <c r="Z38" s="57"/>
      <c r="AA38" s="57"/>
      <c r="AB38" s="57"/>
    </row>
    <row r="39" spans="1:28" ht="15.6" customHeight="1" x14ac:dyDescent="0.2">
      <c r="A39" s="103"/>
      <c r="B39" s="32" t="s">
        <v>9</v>
      </c>
      <c r="C39" s="98"/>
      <c r="D39" s="99"/>
      <c r="E39" s="99"/>
      <c r="F39" s="99"/>
      <c r="G39" s="6">
        <v>18.27</v>
      </c>
      <c r="H39" s="99"/>
      <c r="I39" s="99"/>
      <c r="J39" s="99"/>
      <c r="K39" s="6">
        <v>18.350000000000001</v>
      </c>
      <c r="L39" s="99"/>
      <c r="M39" s="6">
        <v>18.38</v>
      </c>
      <c r="N39" s="99"/>
      <c r="O39" s="99"/>
      <c r="P39" s="99"/>
      <c r="Q39" s="99"/>
      <c r="R39" s="99"/>
      <c r="S39" s="6">
        <v>18.48</v>
      </c>
      <c r="T39" s="99"/>
      <c r="U39" s="99"/>
      <c r="V39" s="99"/>
      <c r="W39" s="93">
        <v>18.510000000000002</v>
      </c>
      <c r="X39" s="39">
        <v>31</v>
      </c>
      <c r="Y39" s="16"/>
      <c r="Z39" s="57"/>
      <c r="AA39" s="57"/>
      <c r="AB39" s="57"/>
    </row>
    <row r="40" spans="1:28" ht="15.6" customHeight="1" x14ac:dyDescent="0.2">
      <c r="A40" s="104"/>
      <c r="B40" s="33" t="s">
        <v>10</v>
      </c>
      <c r="C40" s="100">
        <v>18.2</v>
      </c>
      <c r="D40" s="101"/>
      <c r="E40" s="101"/>
      <c r="F40" s="101"/>
      <c r="G40" s="7">
        <v>18.28</v>
      </c>
      <c r="H40" s="101"/>
      <c r="I40" s="101"/>
      <c r="J40" s="101"/>
      <c r="K40" s="7">
        <f>K39</f>
        <v>18.350000000000001</v>
      </c>
      <c r="L40" s="101"/>
      <c r="M40" s="7">
        <v>18.39</v>
      </c>
      <c r="N40" s="101"/>
      <c r="O40" s="101"/>
      <c r="P40" s="101"/>
      <c r="Q40" s="101"/>
      <c r="R40" s="101"/>
      <c r="S40" s="7">
        <v>18.489999999999998</v>
      </c>
      <c r="T40" s="101"/>
      <c r="U40" s="101"/>
      <c r="V40" s="101"/>
      <c r="W40" s="94"/>
      <c r="X40" s="38"/>
      <c r="Y40" s="17"/>
      <c r="Z40" s="57"/>
      <c r="AA40" s="57"/>
      <c r="AB40" s="57"/>
    </row>
    <row r="41" spans="1:28" ht="15.6" customHeight="1" thickBot="1" x14ac:dyDescent="0.25">
      <c r="A41" s="97">
        <v>218</v>
      </c>
      <c r="B41" s="59" t="s">
        <v>11</v>
      </c>
      <c r="C41" s="66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1"/>
      <c r="X41" s="62"/>
      <c r="Y41" s="3"/>
      <c r="Z41" s="57"/>
      <c r="AA41" s="57"/>
      <c r="AB41" s="57"/>
    </row>
    <row r="42" spans="1:28" ht="15.6" customHeight="1" x14ac:dyDescent="0.2">
      <c r="A42" s="95"/>
      <c r="B42" s="30" t="s">
        <v>5</v>
      </c>
      <c r="C42" s="31"/>
      <c r="D42" s="28">
        <v>0</v>
      </c>
      <c r="E42" s="28">
        <v>0</v>
      </c>
      <c r="F42" s="28">
        <v>0</v>
      </c>
      <c r="G42" s="28">
        <v>1</v>
      </c>
      <c r="H42" s="28">
        <v>0</v>
      </c>
      <c r="I42" s="28">
        <v>0</v>
      </c>
      <c r="J42" s="28">
        <v>1</v>
      </c>
      <c r="K42" s="28">
        <v>0</v>
      </c>
      <c r="L42" s="28">
        <v>0</v>
      </c>
      <c r="M42" s="28">
        <v>1</v>
      </c>
      <c r="N42" s="28">
        <v>0</v>
      </c>
      <c r="O42" s="28">
        <v>1</v>
      </c>
      <c r="P42" s="28">
        <v>0</v>
      </c>
      <c r="Q42" s="28">
        <v>0</v>
      </c>
      <c r="R42" s="28">
        <v>0</v>
      </c>
      <c r="S42" s="28">
        <v>1</v>
      </c>
      <c r="T42" s="28">
        <v>1</v>
      </c>
      <c r="U42" s="28">
        <v>0</v>
      </c>
      <c r="V42" s="28">
        <v>0</v>
      </c>
      <c r="W42" s="34">
        <v>0</v>
      </c>
      <c r="X42" s="35" t="s">
        <v>6</v>
      </c>
      <c r="Y42" s="53"/>
      <c r="Z42" s="57"/>
      <c r="AA42" s="57"/>
      <c r="AB42" s="57"/>
    </row>
    <row r="43" spans="1:28" ht="15.6" customHeight="1" x14ac:dyDescent="0.2">
      <c r="A43" s="96">
        <v>19.350000000000001</v>
      </c>
      <c r="B43" s="32" t="s">
        <v>7</v>
      </c>
      <c r="C43" s="22">
        <v>2</v>
      </c>
      <c r="D43" s="4">
        <v>1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2</v>
      </c>
      <c r="S43" s="4">
        <v>0</v>
      </c>
      <c r="T43" s="4">
        <v>0</v>
      </c>
      <c r="U43" s="4">
        <v>0</v>
      </c>
      <c r="V43" s="4">
        <v>0</v>
      </c>
      <c r="W43" s="21"/>
      <c r="X43" s="36">
        <f>SUM(C43:V43)</f>
        <v>6</v>
      </c>
      <c r="Y43" s="16"/>
      <c r="Z43" s="57"/>
      <c r="AA43" s="57"/>
      <c r="AB43" s="57"/>
    </row>
    <row r="44" spans="1:28" ht="15.6" customHeight="1" x14ac:dyDescent="0.2">
      <c r="A44" s="102" t="s">
        <v>58</v>
      </c>
      <c r="B44" s="32" t="s">
        <v>8</v>
      </c>
      <c r="C44" s="22">
        <f>C43</f>
        <v>2</v>
      </c>
      <c r="D44" s="5">
        <f t="shared" ref="D44:V44" si="6">C44-D42+D43</f>
        <v>3</v>
      </c>
      <c r="E44" s="5">
        <f t="shared" si="6"/>
        <v>3</v>
      </c>
      <c r="F44" s="5">
        <f t="shared" si="6"/>
        <v>3</v>
      </c>
      <c r="G44" s="5">
        <f t="shared" si="6"/>
        <v>2</v>
      </c>
      <c r="H44" s="5">
        <f t="shared" si="6"/>
        <v>2</v>
      </c>
      <c r="I44" s="5">
        <f t="shared" si="6"/>
        <v>3</v>
      </c>
      <c r="J44" s="5">
        <f t="shared" si="6"/>
        <v>2</v>
      </c>
      <c r="K44" s="5">
        <f t="shared" si="6"/>
        <v>2</v>
      </c>
      <c r="L44" s="5">
        <f t="shared" si="6"/>
        <v>2</v>
      </c>
      <c r="M44" s="5">
        <f t="shared" si="6"/>
        <v>1</v>
      </c>
      <c r="N44" s="5">
        <f t="shared" si="6"/>
        <v>1</v>
      </c>
      <c r="O44" s="5">
        <f t="shared" si="6"/>
        <v>0</v>
      </c>
      <c r="P44" s="5">
        <f t="shared" si="6"/>
        <v>0</v>
      </c>
      <c r="Q44" s="5">
        <f t="shared" si="6"/>
        <v>0</v>
      </c>
      <c r="R44" s="5">
        <f t="shared" si="6"/>
        <v>2</v>
      </c>
      <c r="S44" s="5">
        <f t="shared" si="6"/>
        <v>1</v>
      </c>
      <c r="T44" s="5">
        <f t="shared" si="6"/>
        <v>0</v>
      </c>
      <c r="U44" s="5">
        <f t="shared" si="6"/>
        <v>0</v>
      </c>
      <c r="V44" s="5">
        <f t="shared" si="6"/>
        <v>0</v>
      </c>
      <c r="W44" s="37">
        <f>V44-W42</f>
        <v>0</v>
      </c>
      <c r="X44" s="38"/>
      <c r="Y44" s="3">
        <f>MAX(C44:W44)</f>
        <v>3</v>
      </c>
      <c r="Z44" s="57"/>
      <c r="AA44" s="57"/>
      <c r="AB44" s="57"/>
    </row>
    <row r="45" spans="1:28" ht="15.6" customHeight="1" x14ac:dyDescent="0.2">
      <c r="A45" s="103"/>
      <c r="B45" s="32" t="s">
        <v>9</v>
      </c>
      <c r="C45" s="98"/>
      <c r="D45" s="99"/>
      <c r="E45" s="99"/>
      <c r="F45" s="99"/>
      <c r="G45" s="6">
        <v>19.420000000000002</v>
      </c>
      <c r="H45" s="99"/>
      <c r="I45" s="99"/>
      <c r="J45" s="99"/>
      <c r="K45" s="6">
        <v>19.489999999999998</v>
      </c>
      <c r="L45" s="99"/>
      <c r="M45" s="6">
        <v>19.52</v>
      </c>
      <c r="N45" s="99"/>
      <c r="O45" s="99"/>
      <c r="P45" s="99"/>
      <c r="Q45" s="99"/>
      <c r="R45" s="99"/>
      <c r="S45" s="6">
        <v>20.04</v>
      </c>
      <c r="T45" s="99"/>
      <c r="U45" s="99"/>
      <c r="V45" s="99"/>
      <c r="W45" s="93">
        <v>20.059999999999999</v>
      </c>
      <c r="X45" s="39">
        <v>31</v>
      </c>
      <c r="Y45" s="16"/>
      <c r="Z45" s="57"/>
      <c r="AA45" s="57"/>
      <c r="AB45" s="57"/>
    </row>
    <row r="46" spans="1:28" ht="15.6" customHeight="1" x14ac:dyDescent="0.2">
      <c r="A46" s="104"/>
      <c r="B46" s="33" t="s">
        <v>10</v>
      </c>
      <c r="C46" s="100">
        <v>19.350000000000001</v>
      </c>
      <c r="D46" s="101"/>
      <c r="E46" s="101"/>
      <c r="F46" s="101"/>
      <c r="G46" s="7">
        <f>G45</f>
        <v>19.420000000000002</v>
      </c>
      <c r="H46" s="101"/>
      <c r="I46" s="101"/>
      <c r="J46" s="101"/>
      <c r="K46" s="7">
        <f>K45</f>
        <v>19.489999999999998</v>
      </c>
      <c r="L46" s="101"/>
      <c r="M46" s="7">
        <f>M45</f>
        <v>19.52</v>
      </c>
      <c r="N46" s="101"/>
      <c r="O46" s="101"/>
      <c r="P46" s="101"/>
      <c r="Q46" s="101"/>
      <c r="R46" s="101"/>
      <c r="S46" s="7">
        <f>S45</f>
        <v>20.04</v>
      </c>
      <c r="T46" s="101"/>
      <c r="U46" s="101"/>
      <c r="V46" s="101"/>
      <c r="W46" s="94"/>
      <c r="X46" s="38"/>
      <c r="Y46" s="17"/>
      <c r="Z46" s="57"/>
      <c r="AA46" s="57"/>
      <c r="AB46" s="57"/>
    </row>
    <row r="47" spans="1:28" ht="15.6" customHeight="1" thickBot="1" x14ac:dyDescent="0.25">
      <c r="A47" s="59">
        <v>218</v>
      </c>
      <c r="B47" s="59" t="s">
        <v>11</v>
      </c>
      <c r="C47" s="66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1"/>
      <c r="X47" s="62"/>
      <c r="Y47" s="3"/>
      <c r="Z47" s="57"/>
      <c r="AA47" s="57"/>
      <c r="AB47" s="57"/>
    </row>
    <row r="48" spans="1:28" s="57" customFormat="1" ht="15.6" customHeight="1" x14ac:dyDescent="0.2">
      <c r="A48" s="71" t="s">
        <v>12</v>
      </c>
      <c r="B48" s="67"/>
      <c r="C48" s="8"/>
      <c r="D48" s="9">
        <f t="shared" ref="D48:W48" si="7">SUMIF($B6:$B47,"l. wys.",D6:D47)</f>
        <v>3</v>
      </c>
      <c r="E48" s="9">
        <f t="shared" si="7"/>
        <v>1</v>
      </c>
      <c r="F48" s="9">
        <f t="shared" si="7"/>
        <v>1</v>
      </c>
      <c r="G48" s="9">
        <f t="shared" si="7"/>
        <v>5</v>
      </c>
      <c r="H48" s="9">
        <f t="shared" si="7"/>
        <v>6</v>
      </c>
      <c r="I48" s="9">
        <f t="shared" si="7"/>
        <v>6</v>
      </c>
      <c r="J48" s="9">
        <f t="shared" si="7"/>
        <v>3</v>
      </c>
      <c r="K48" s="9">
        <f t="shared" si="7"/>
        <v>1</v>
      </c>
      <c r="L48" s="9">
        <f t="shared" si="7"/>
        <v>4</v>
      </c>
      <c r="M48" s="9">
        <f t="shared" si="7"/>
        <v>1</v>
      </c>
      <c r="N48" s="9">
        <f t="shared" si="7"/>
        <v>3</v>
      </c>
      <c r="O48" s="9">
        <f t="shared" si="7"/>
        <v>2</v>
      </c>
      <c r="P48" s="9">
        <f t="shared" si="7"/>
        <v>8</v>
      </c>
      <c r="Q48" s="9">
        <f t="shared" si="7"/>
        <v>2</v>
      </c>
      <c r="R48" s="9">
        <f t="shared" si="7"/>
        <v>0</v>
      </c>
      <c r="S48" s="9">
        <f t="shared" si="7"/>
        <v>15</v>
      </c>
      <c r="T48" s="9">
        <f t="shared" si="7"/>
        <v>4</v>
      </c>
      <c r="U48" s="9">
        <f t="shared" si="7"/>
        <v>2</v>
      </c>
      <c r="V48" s="9">
        <f t="shared" si="7"/>
        <v>6</v>
      </c>
      <c r="W48" s="9">
        <f t="shared" si="7"/>
        <v>6</v>
      </c>
      <c r="X48" s="55" t="str">
        <f>"Σ: "&amp;SUM(C48:W48)</f>
        <v>Σ: 79</v>
      </c>
      <c r="Y48" s="56"/>
    </row>
    <row r="49" spans="1:28" s="57" customFormat="1" ht="15.6" customHeight="1" thickBot="1" x14ac:dyDescent="0.25">
      <c r="A49" s="72" t="s">
        <v>13</v>
      </c>
      <c r="B49" s="68"/>
      <c r="C49" s="10">
        <f t="shared" ref="C49:V49" si="8">SUMIF($B6:$B47,"l. wsiad.",C6:C47)</f>
        <v>19</v>
      </c>
      <c r="D49" s="11">
        <f t="shared" si="8"/>
        <v>18</v>
      </c>
      <c r="E49" s="11">
        <f t="shared" si="8"/>
        <v>0</v>
      </c>
      <c r="F49" s="11">
        <f t="shared" si="8"/>
        <v>2</v>
      </c>
      <c r="G49" s="11">
        <f t="shared" si="8"/>
        <v>10</v>
      </c>
      <c r="H49" s="11">
        <f t="shared" si="8"/>
        <v>5</v>
      </c>
      <c r="I49" s="11">
        <f t="shared" si="8"/>
        <v>1</v>
      </c>
      <c r="J49" s="11">
        <f t="shared" si="8"/>
        <v>4</v>
      </c>
      <c r="K49" s="11">
        <f t="shared" si="8"/>
        <v>1</v>
      </c>
      <c r="L49" s="11">
        <f t="shared" si="8"/>
        <v>1</v>
      </c>
      <c r="M49" s="11">
        <f t="shared" si="8"/>
        <v>1</v>
      </c>
      <c r="N49" s="11">
        <f t="shared" si="8"/>
        <v>0</v>
      </c>
      <c r="O49" s="11">
        <f t="shared" si="8"/>
        <v>2</v>
      </c>
      <c r="P49" s="11">
        <f t="shared" si="8"/>
        <v>8</v>
      </c>
      <c r="Q49" s="11">
        <f t="shared" si="8"/>
        <v>1</v>
      </c>
      <c r="R49" s="11">
        <f t="shared" si="8"/>
        <v>6</v>
      </c>
      <c r="S49" s="11">
        <f t="shared" si="8"/>
        <v>0</v>
      </c>
      <c r="T49" s="11">
        <f t="shared" si="8"/>
        <v>0</v>
      </c>
      <c r="U49" s="11">
        <f t="shared" si="8"/>
        <v>0</v>
      </c>
      <c r="V49" s="11">
        <f t="shared" si="8"/>
        <v>0</v>
      </c>
      <c r="W49" s="13"/>
      <c r="X49" s="58" t="str">
        <f>"Σ: "&amp;SUM(C49:W49)</f>
        <v>Σ: 79</v>
      </c>
      <c r="Y49" s="14"/>
    </row>
    <row r="50" spans="1:28" x14ac:dyDescent="0.2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69"/>
      <c r="Y50" s="57"/>
      <c r="Z50" s="57"/>
      <c r="AA50" s="57"/>
      <c r="AB50" s="57"/>
    </row>
    <row r="51" spans="1:28" x14ac:dyDescent="0.2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70"/>
      <c r="Y51" s="70"/>
      <c r="Z51" s="57"/>
      <c r="AA51" s="57"/>
      <c r="AB51" s="57"/>
    </row>
    <row r="52" spans="1:28" x14ac:dyDescent="0.2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</row>
    <row r="53" spans="1:28" x14ac:dyDescent="0.2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</row>
    <row r="54" spans="1:28" x14ac:dyDescent="0.2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</row>
    <row r="55" spans="1:28" x14ac:dyDescent="0.2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</row>
    <row r="56" spans="1:28" x14ac:dyDescent="0.2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</row>
    <row r="57" spans="1:28" x14ac:dyDescent="0.2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</row>
    <row r="58" spans="1:28" x14ac:dyDescent="0.2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</row>
    <row r="59" spans="1:28" x14ac:dyDescent="0.2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</row>
    <row r="60" spans="1:28" x14ac:dyDescent="0.2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</row>
    <row r="61" spans="1:28" x14ac:dyDescent="0.2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</row>
  </sheetData>
  <sheetProtection selectLockedCells="1" selectUnlockedCells="1"/>
  <mergeCells count="7">
    <mergeCell ref="A44:A46"/>
    <mergeCell ref="A8:A10"/>
    <mergeCell ref="A14:A16"/>
    <mergeCell ref="A20:A22"/>
    <mergeCell ref="A26:A28"/>
    <mergeCell ref="A32:A34"/>
    <mergeCell ref="A38:A40"/>
  </mergeCells>
  <conditionalFormatting sqref="X8:X47">
    <cfRule type="expression" dxfId="94" priority="44" stopIfTrue="1">
      <formula>AI8</formula>
    </cfRule>
  </conditionalFormatting>
  <conditionalFormatting sqref="C8:W8">
    <cfRule type="cellIs" dxfId="93" priority="43" stopIfTrue="1" operator="equal">
      <formula>$Y8</formula>
    </cfRule>
  </conditionalFormatting>
  <conditionalFormatting sqref="X14:X17">
    <cfRule type="expression" dxfId="92" priority="42" stopIfTrue="1">
      <formula>AI14</formula>
    </cfRule>
  </conditionalFormatting>
  <conditionalFormatting sqref="C14:W14">
    <cfRule type="cellIs" dxfId="91" priority="41" stopIfTrue="1" operator="equal">
      <formula>$Y14</formula>
    </cfRule>
  </conditionalFormatting>
  <conditionalFormatting sqref="C14:W14">
    <cfRule type="cellIs" dxfId="90" priority="40" stopIfTrue="1" operator="equal">
      <formula>$Y14</formula>
    </cfRule>
  </conditionalFormatting>
  <conditionalFormatting sqref="X14:X17">
    <cfRule type="expression" dxfId="89" priority="39" stopIfTrue="1">
      <formula>AI14</formula>
    </cfRule>
  </conditionalFormatting>
  <conditionalFormatting sqref="C14:W14">
    <cfRule type="cellIs" dxfId="88" priority="38" stopIfTrue="1" operator="equal">
      <formula>$Y14</formula>
    </cfRule>
  </conditionalFormatting>
  <conditionalFormatting sqref="X14:X17">
    <cfRule type="expression" dxfId="87" priority="37" stopIfTrue="1">
      <formula>AI14</formula>
    </cfRule>
  </conditionalFormatting>
  <conditionalFormatting sqref="C14:W14">
    <cfRule type="cellIs" dxfId="86" priority="36" stopIfTrue="1" operator="equal">
      <formula>$Y14</formula>
    </cfRule>
  </conditionalFormatting>
  <conditionalFormatting sqref="X20:X23">
    <cfRule type="expression" dxfId="85" priority="35" stopIfTrue="1">
      <formula>AI20</formula>
    </cfRule>
  </conditionalFormatting>
  <conditionalFormatting sqref="C20:W20">
    <cfRule type="cellIs" dxfId="84" priority="34" stopIfTrue="1" operator="equal">
      <formula>$Y20</formula>
    </cfRule>
  </conditionalFormatting>
  <conditionalFormatting sqref="C20:W20">
    <cfRule type="cellIs" dxfId="83" priority="33" stopIfTrue="1" operator="equal">
      <formula>$Y20</formula>
    </cfRule>
  </conditionalFormatting>
  <conditionalFormatting sqref="X20:X23">
    <cfRule type="expression" dxfId="82" priority="32" stopIfTrue="1">
      <formula>AI20</formula>
    </cfRule>
  </conditionalFormatting>
  <conditionalFormatting sqref="C20:W20">
    <cfRule type="cellIs" dxfId="81" priority="31" stopIfTrue="1" operator="equal">
      <formula>$Y20</formula>
    </cfRule>
  </conditionalFormatting>
  <conditionalFormatting sqref="X20:X23">
    <cfRule type="expression" dxfId="80" priority="30" stopIfTrue="1">
      <formula>AI20</formula>
    </cfRule>
  </conditionalFormatting>
  <conditionalFormatting sqref="C20:W20">
    <cfRule type="cellIs" dxfId="79" priority="29" stopIfTrue="1" operator="equal">
      <formula>$Y20</formula>
    </cfRule>
  </conditionalFormatting>
  <conditionalFormatting sqref="X26:X29">
    <cfRule type="expression" dxfId="78" priority="28" stopIfTrue="1">
      <formula>AI26</formula>
    </cfRule>
  </conditionalFormatting>
  <conditionalFormatting sqref="C26:W26">
    <cfRule type="cellIs" dxfId="77" priority="27" stopIfTrue="1" operator="equal">
      <formula>$Y26</formula>
    </cfRule>
  </conditionalFormatting>
  <conditionalFormatting sqref="C26:W26">
    <cfRule type="cellIs" dxfId="76" priority="26" stopIfTrue="1" operator="equal">
      <formula>$Y26</formula>
    </cfRule>
  </conditionalFormatting>
  <conditionalFormatting sqref="X26:X29">
    <cfRule type="expression" dxfId="75" priority="25" stopIfTrue="1">
      <formula>AI26</formula>
    </cfRule>
  </conditionalFormatting>
  <conditionalFormatting sqref="C26:W26">
    <cfRule type="cellIs" dxfId="74" priority="24" stopIfTrue="1" operator="equal">
      <formula>$Y26</formula>
    </cfRule>
  </conditionalFormatting>
  <conditionalFormatting sqref="X26:X29">
    <cfRule type="expression" dxfId="73" priority="23" stopIfTrue="1">
      <formula>AI26</formula>
    </cfRule>
  </conditionalFormatting>
  <conditionalFormatting sqref="C26:W26">
    <cfRule type="cellIs" dxfId="72" priority="22" stopIfTrue="1" operator="equal">
      <formula>$Y26</formula>
    </cfRule>
  </conditionalFormatting>
  <conditionalFormatting sqref="X32:X35">
    <cfRule type="expression" dxfId="71" priority="21" stopIfTrue="1">
      <formula>AI32</formula>
    </cfRule>
  </conditionalFormatting>
  <conditionalFormatting sqref="C32:W32">
    <cfRule type="cellIs" dxfId="70" priority="20" stopIfTrue="1" operator="equal">
      <formula>$Y32</formula>
    </cfRule>
  </conditionalFormatting>
  <conditionalFormatting sqref="C32:W32">
    <cfRule type="cellIs" dxfId="69" priority="19" stopIfTrue="1" operator="equal">
      <formula>$Y32</formula>
    </cfRule>
  </conditionalFormatting>
  <conditionalFormatting sqref="X32:X35">
    <cfRule type="expression" dxfId="68" priority="18" stopIfTrue="1">
      <formula>AI32</formula>
    </cfRule>
  </conditionalFormatting>
  <conditionalFormatting sqref="C32:W32">
    <cfRule type="cellIs" dxfId="67" priority="17" stopIfTrue="1" operator="equal">
      <formula>$Y32</formula>
    </cfRule>
  </conditionalFormatting>
  <conditionalFormatting sqref="X32:X35">
    <cfRule type="expression" dxfId="66" priority="16" stopIfTrue="1">
      <formula>AI32</formula>
    </cfRule>
  </conditionalFormatting>
  <conditionalFormatting sqref="C32:W32">
    <cfRule type="cellIs" dxfId="65" priority="15" stopIfTrue="1" operator="equal">
      <formula>$Y32</formula>
    </cfRule>
  </conditionalFormatting>
  <conditionalFormatting sqref="X38:X41">
    <cfRule type="expression" dxfId="64" priority="14" stopIfTrue="1">
      <formula>AI38</formula>
    </cfRule>
  </conditionalFormatting>
  <conditionalFormatting sqref="C38:W38">
    <cfRule type="cellIs" dxfId="63" priority="13" stopIfTrue="1" operator="equal">
      <formula>$Y38</formula>
    </cfRule>
  </conditionalFormatting>
  <conditionalFormatting sqref="C38:W38">
    <cfRule type="cellIs" dxfId="62" priority="12" stopIfTrue="1" operator="equal">
      <formula>$Y38</formula>
    </cfRule>
  </conditionalFormatting>
  <conditionalFormatting sqref="X38:X41">
    <cfRule type="expression" dxfId="61" priority="11" stopIfTrue="1">
      <formula>AI38</formula>
    </cfRule>
  </conditionalFormatting>
  <conditionalFormatting sqref="C38:W38">
    <cfRule type="cellIs" dxfId="60" priority="10" stopIfTrue="1" operator="equal">
      <formula>$Y38</formula>
    </cfRule>
  </conditionalFormatting>
  <conditionalFormatting sqref="X38:X41">
    <cfRule type="expression" dxfId="59" priority="9" stopIfTrue="1">
      <formula>AI38</formula>
    </cfRule>
  </conditionalFormatting>
  <conditionalFormatting sqref="C38:W38">
    <cfRule type="cellIs" dxfId="58" priority="8" stopIfTrue="1" operator="equal">
      <formula>$Y38</formula>
    </cfRule>
  </conditionalFormatting>
  <conditionalFormatting sqref="X44:X47">
    <cfRule type="expression" dxfId="57" priority="7" stopIfTrue="1">
      <formula>AI44</formula>
    </cfRule>
  </conditionalFormatting>
  <conditionalFormatting sqref="C44:W44">
    <cfRule type="cellIs" dxfId="56" priority="6" stopIfTrue="1" operator="equal">
      <formula>$Y44</formula>
    </cfRule>
  </conditionalFormatting>
  <conditionalFormatting sqref="C44:W44">
    <cfRule type="cellIs" dxfId="55" priority="5" stopIfTrue="1" operator="equal">
      <formula>$Y44</formula>
    </cfRule>
  </conditionalFormatting>
  <conditionalFormatting sqref="X44:X47">
    <cfRule type="expression" dxfId="54" priority="4" stopIfTrue="1">
      <formula>AI44</formula>
    </cfRule>
  </conditionalFormatting>
  <conditionalFormatting sqref="C44:W44">
    <cfRule type="cellIs" dxfId="53" priority="3" stopIfTrue="1" operator="equal">
      <formula>$Y44</formula>
    </cfRule>
  </conditionalFormatting>
  <conditionalFormatting sqref="X44:X47">
    <cfRule type="expression" dxfId="52" priority="2" stopIfTrue="1">
      <formula>AI44</formula>
    </cfRule>
  </conditionalFormatting>
  <conditionalFormatting sqref="C44:W44">
    <cfRule type="cellIs" dxfId="51" priority="1" stopIfTrue="1" operator="equal">
      <formula>$Y44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1" manualBreakCount="1">
    <brk id="29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7"/>
  <sheetViews>
    <sheetView zoomScaleNormal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.140625" defaultRowHeight="15" x14ac:dyDescent="0.2"/>
  <cols>
    <col min="1" max="1" width="10.7109375" style="45" customWidth="1"/>
    <col min="2" max="2" width="7.7109375" style="45" customWidth="1"/>
    <col min="3" max="24" width="5.140625" style="45" customWidth="1"/>
    <col min="25" max="25" width="11.7109375" style="45" customWidth="1"/>
    <col min="26" max="26" width="6.7109375" style="45" customWidth="1"/>
    <col min="27" max="16384" width="9.140625" style="45"/>
  </cols>
  <sheetData>
    <row r="1" spans="1:29" ht="21.95" customHeight="1" x14ac:dyDescent="0.2">
      <c r="A1" s="18" t="s">
        <v>15</v>
      </c>
      <c r="B1" s="40"/>
      <c r="C1" s="40"/>
      <c r="D1" s="40"/>
      <c r="E1" s="40"/>
      <c r="F1" s="41"/>
      <c r="G1" s="41"/>
      <c r="H1" s="41"/>
      <c r="I1" s="41"/>
      <c r="J1" s="41"/>
      <c r="K1" s="41"/>
      <c r="L1" s="41"/>
      <c r="M1" s="42"/>
      <c r="N1" s="63" t="s">
        <v>63</v>
      </c>
      <c r="O1" s="19"/>
      <c r="P1" s="19"/>
      <c r="Q1" s="19"/>
      <c r="R1" s="19"/>
      <c r="S1" s="19"/>
      <c r="T1" s="19"/>
      <c r="U1" s="19"/>
      <c r="V1" s="19"/>
      <c r="W1" s="19"/>
      <c r="X1" s="43"/>
      <c r="Y1" s="44"/>
    </row>
    <row r="2" spans="1:29" ht="5.0999999999999996" customHeight="1" thickBot="1" x14ac:dyDescent="0.25">
      <c r="A2" s="20"/>
      <c r="B2" s="46"/>
      <c r="C2" s="46"/>
      <c r="D2" s="46"/>
      <c r="E2" s="46"/>
      <c r="F2" s="47"/>
      <c r="G2" s="47"/>
      <c r="H2" s="47"/>
      <c r="I2" s="47"/>
      <c r="J2" s="47"/>
      <c r="K2" s="47"/>
      <c r="L2" s="47"/>
      <c r="M2" s="48"/>
      <c r="N2" s="47"/>
      <c r="O2" s="1"/>
      <c r="P2" s="1"/>
      <c r="Q2" s="1"/>
      <c r="R2" s="1"/>
      <c r="S2" s="1"/>
      <c r="T2" s="1"/>
      <c r="U2" s="46"/>
      <c r="V2" s="46"/>
      <c r="W2" s="46"/>
      <c r="X2" s="46"/>
      <c r="Y2" s="49"/>
    </row>
    <row r="3" spans="1:29" ht="21.95" customHeight="1" thickBot="1" x14ac:dyDescent="0.25">
      <c r="A3" s="20" t="s">
        <v>0</v>
      </c>
      <c r="B3" s="23">
        <v>5</v>
      </c>
      <c r="C3" s="2" t="s">
        <v>61</v>
      </c>
      <c r="D3" s="2"/>
      <c r="E3" s="2"/>
      <c r="F3" s="2"/>
      <c r="G3" s="2"/>
      <c r="H3" s="2"/>
      <c r="I3" s="2"/>
      <c r="J3" s="2"/>
      <c r="K3" s="2"/>
      <c r="L3" s="2"/>
      <c r="M3" s="48"/>
      <c r="N3" s="89" t="s">
        <v>37</v>
      </c>
      <c r="O3" s="1"/>
      <c r="P3" s="1"/>
      <c r="Q3" s="1"/>
      <c r="R3" s="1"/>
      <c r="S3" s="1"/>
      <c r="T3" s="1"/>
      <c r="U3" s="46"/>
      <c r="V3" s="46"/>
      <c r="W3" s="46"/>
      <c r="X3" s="46"/>
      <c r="Y3" s="49"/>
    </row>
    <row r="4" spans="1:29" ht="5.0999999999999996" customHeight="1" thickBot="1" x14ac:dyDescent="0.3">
      <c r="A4" s="24"/>
      <c r="B4" s="25"/>
      <c r="C4" s="26"/>
      <c r="D4" s="26"/>
      <c r="E4" s="26"/>
      <c r="F4" s="50"/>
      <c r="G4" s="50"/>
      <c r="H4" s="50"/>
      <c r="I4" s="50"/>
      <c r="J4" s="50"/>
      <c r="K4" s="50"/>
      <c r="L4" s="50"/>
      <c r="M4" s="27"/>
      <c r="N4" s="25"/>
      <c r="O4" s="25"/>
      <c r="P4" s="25"/>
      <c r="Q4" s="25"/>
      <c r="R4" s="25"/>
      <c r="S4" s="25"/>
      <c r="T4" s="25"/>
      <c r="U4" s="51"/>
      <c r="V4" s="51"/>
      <c r="W4" s="51"/>
      <c r="X4" s="51"/>
      <c r="Y4" s="52"/>
    </row>
    <row r="5" spans="1:29" s="64" customFormat="1" ht="114.95" customHeight="1" thickBot="1" x14ac:dyDescent="0.25">
      <c r="A5" s="29" t="s">
        <v>2</v>
      </c>
      <c r="B5" s="29" t="s">
        <v>3</v>
      </c>
      <c r="C5" s="87" t="s">
        <v>36</v>
      </c>
      <c r="D5" s="87" t="s">
        <v>38</v>
      </c>
      <c r="E5" s="87" t="s">
        <v>39</v>
      </c>
      <c r="F5" s="87" t="s">
        <v>40</v>
      </c>
      <c r="G5" s="90" t="s">
        <v>41</v>
      </c>
      <c r="H5" s="87" t="s">
        <v>42</v>
      </c>
      <c r="I5" s="87" t="s">
        <v>43</v>
      </c>
      <c r="J5" s="90" t="s">
        <v>44</v>
      </c>
      <c r="K5" s="88" t="s">
        <v>45</v>
      </c>
      <c r="L5" s="87" t="s">
        <v>46</v>
      </c>
      <c r="M5" s="91" t="s">
        <v>47</v>
      </c>
      <c r="N5" s="91" t="s">
        <v>48</v>
      </c>
      <c r="O5" s="87" t="s">
        <v>49</v>
      </c>
      <c r="P5" s="87" t="s">
        <v>50</v>
      </c>
      <c r="Q5" s="87" t="s">
        <v>51</v>
      </c>
      <c r="R5" s="91" t="s">
        <v>52</v>
      </c>
      <c r="S5" s="91" t="s">
        <v>53</v>
      </c>
      <c r="T5" s="91" t="s">
        <v>54</v>
      </c>
      <c r="U5" s="87" t="s">
        <v>55</v>
      </c>
      <c r="V5" s="87" t="s">
        <v>56</v>
      </c>
      <c r="W5" s="87" t="s">
        <v>57</v>
      </c>
      <c r="X5" s="87" t="s">
        <v>17</v>
      </c>
      <c r="Y5" s="29" t="s">
        <v>14</v>
      </c>
      <c r="Z5" s="15" t="s">
        <v>4</v>
      </c>
    </row>
    <row r="6" spans="1:29" s="54" customFormat="1" ht="15.6" customHeight="1" x14ac:dyDescent="0.2">
      <c r="A6" s="95"/>
      <c r="B6" s="30" t="s">
        <v>5</v>
      </c>
      <c r="C6" s="31"/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8">
        <v>0</v>
      </c>
      <c r="N6" s="28">
        <v>0</v>
      </c>
      <c r="O6" s="28">
        <v>0</v>
      </c>
      <c r="P6" s="28">
        <v>0</v>
      </c>
      <c r="Q6" s="28">
        <v>0</v>
      </c>
      <c r="R6" s="28">
        <v>6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34">
        <v>1</v>
      </c>
      <c r="Y6" s="35" t="s">
        <v>6</v>
      </c>
      <c r="Z6" s="53"/>
      <c r="AA6" s="57"/>
      <c r="AB6" s="57"/>
      <c r="AC6" s="57"/>
    </row>
    <row r="7" spans="1:29" s="54" customFormat="1" ht="15.6" customHeight="1" x14ac:dyDescent="0.2">
      <c r="A7" s="96">
        <v>5.12</v>
      </c>
      <c r="B7" s="32" t="s">
        <v>7</v>
      </c>
      <c r="C7" s="22">
        <v>0</v>
      </c>
      <c r="D7" s="4">
        <v>0</v>
      </c>
      <c r="E7" s="4">
        <v>0</v>
      </c>
      <c r="F7" s="4">
        <v>0</v>
      </c>
      <c r="G7" s="4">
        <v>1</v>
      </c>
      <c r="H7" s="4">
        <v>0</v>
      </c>
      <c r="I7" s="4">
        <v>6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0</v>
      </c>
      <c r="X7" s="21"/>
      <c r="Y7" s="36">
        <f>SUM(C7:W7)</f>
        <v>7</v>
      </c>
      <c r="Z7" s="16"/>
      <c r="AA7" s="57"/>
      <c r="AB7" s="57"/>
      <c r="AC7" s="57"/>
    </row>
    <row r="8" spans="1:29" s="54" customFormat="1" ht="15.6" customHeight="1" x14ac:dyDescent="0.2">
      <c r="A8" s="102" t="s">
        <v>59</v>
      </c>
      <c r="B8" s="32" t="s">
        <v>8</v>
      </c>
      <c r="C8" s="22">
        <f>C7</f>
        <v>0</v>
      </c>
      <c r="D8" s="5">
        <f t="shared" ref="D8:W8" si="0">C8-D6+D7</f>
        <v>0</v>
      </c>
      <c r="E8" s="5">
        <f>D8-E6+E7</f>
        <v>0</v>
      </c>
      <c r="F8" s="5">
        <f>E8-F6+F7</f>
        <v>0</v>
      </c>
      <c r="G8" s="5">
        <f t="shared" ref="G8:U8" si="1">F8-G6+G7</f>
        <v>1</v>
      </c>
      <c r="H8" s="5">
        <f t="shared" si="1"/>
        <v>1</v>
      </c>
      <c r="I8" s="5">
        <f t="shared" si="1"/>
        <v>7</v>
      </c>
      <c r="J8" s="5">
        <f t="shared" si="1"/>
        <v>7</v>
      </c>
      <c r="K8" s="5">
        <f t="shared" si="1"/>
        <v>7</v>
      </c>
      <c r="L8" s="5">
        <f t="shared" si="1"/>
        <v>7</v>
      </c>
      <c r="M8" s="5">
        <f t="shared" si="1"/>
        <v>7</v>
      </c>
      <c r="N8" s="5">
        <f t="shared" si="1"/>
        <v>7</v>
      </c>
      <c r="O8" s="5">
        <f t="shared" si="1"/>
        <v>7</v>
      </c>
      <c r="P8" s="5">
        <f t="shared" si="1"/>
        <v>7</v>
      </c>
      <c r="Q8" s="5">
        <f t="shared" si="1"/>
        <v>7</v>
      </c>
      <c r="R8" s="5">
        <f t="shared" si="1"/>
        <v>1</v>
      </c>
      <c r="S8" s="5">
        <f t="shared" si="1"/>
        <v>1</v>
      </c>
      <c r="T8" s="5">
        <f t="shared" si="1"/>
        <v>1</v>
      </c>
      <c r="U8" s="5">
        <f t="shared" si="1"/>
        <v>1</v>
      </c>
      <c r="V8" s="5">
        <f t="shared" si="0"/>
        <v>1</v>
      </c>
      <c r="W8" s="5">
        <f t="shared" si="0"/>
        <v>1</v>
      </c>
      <c r="X8" s="37">
        <f>W8-X6</f>
        <v>0</v>
      </c>
      <c r="Y8" s="38"/>
      <c r="Z8" s="3">
        <f>MAX(C8:X8)</f>
        <v>7</v>
      </c>
      <c r="AA8" s="57"/>
      <c r="AB8" s="57"/>
      <c r="AC8" s="57"/>
    </row>
    <row r="9" spans="1:29" s="54" customFormat="1" ht="15.6" customHeight="1" x14ac:dyDescent="0.2">
      <c r="A9" s="103"/>
      <c r="B9" s="32" t="s">
        <v>9</v>
      </c>
      <c r="C9" s="105"/>
      <c r="D9" s="106"/>
      <c r="E9" s="106"/>
      <c r="F9" s="107">
        <v>5.17</v>
      </c>
      <c r="G9" s="106"/>
      <c r="H9" s="106"/>
      <c r="I9" s="106"/>
      <c r="J9" s="107">
        <v>5.23</v>
      </c>
      <c r="K9" s="106"/>
      <c r="L9" s="106"/>
      <c r="M9" s="107">
        <v>5.28</v>
      </c>
      <c r="N9" s="106"/>
      <c r="O9" s="106"/>
      <c r="P9" s="106"/>
      <c r="Q9" s="107">
        <v>5.34</v>
      </c>
      <c r="R9" s="106"/>
      <c r="S9" s="106"/>
      <c r="T9" s="107">
        <v>5.39</v>
      </c>
      <c r="U9" s="106"/>
      <c r="V9" s="106"/>
      <c r="W9" s="108"/>
      <c r="X9" s="109">
        <v>5.47</v>
      </c>
      <c r="Y9" s="39">
        <v>35</v>
      </c>
      <c r="Z9" s="16"/>
      <c r="AA9" s="57"/>
      <c r="AB9" s="57"/>
      <c r="AC9" s="57"/>
    </row>
    <row r="10" spans="1:29" s="54" customFormat="1" ht="15.6" customHeight="1" x14ac:dyDescent="0.2">
      <c r="A10" s="104"/>
      <c r="B10" s="33" t="s">
        <v>10</v>
      </c>
      <c r="C10" s="110">
        <v>5.12</v>
      </c>
      <c r="D10" s="111"/>
      <c r="E10" s="111"/>
      <c r="F10" s="112">
        <f>F9</f>
        <v>5.17</v>
      </c>
      <c r="G10" s="111"/>
      <c r="H10" s="111"/>
      <c r="I10" s="111"/>
      <c r="J10" s="112">
        <f>J9</f>
        <v>5.23</v>
      </c>
      <c r="K10" s="111"/>
      <c r="L10" s="111"/>
      <c r="M10" s="112">
        <f>M9</f>
        <v>5.28</v>
      </c>
      <c r="N10" s="111"/>
      <c r="O10" s="111"/>
      <c r="P10" s="111"/>
      <c r="Q10" s="112">
        <v>5.35</v>
      </c>
      <c r="R10" s="111"/>
      <c r="S10" s="111"/>
      <c r="T10" s="112">
        <f>T9</f>
        <v>5.39</v>
      </c>
      <c r="U10" s="111"/>
      <c r="V10" s="111"/>
      <c r="W10" s="111"/>
      <c r="X10" s="113"/>
      <c r="Y10" s="38"/>
      <c r="Z10" s="17"/>
      <c r="AA10" s="57"/>
      <c r="AB10" s="57"/>
      <c r="AC10" s="57"/>
    </row>
    <row r="11" spans="1:29" s="54" customFormat="1" ht="15.6" customHeight="1" thickBot="1" x14ac:dyDescent="0.25">
      <c r="A11" s="97">
        <v>217</v>
      </c>
      <c r="B11" s="59" t="s">
        <v>11</v>
      </c>
      <c r="C11" s="66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1"/>
      <c r="Y11" s="62"/>
      <c r="Z11" s="3"/>
      <c r="AA11" s="57"/>
      <c r="AB11" s="57"/>
      <c r="AC11" s="57"/>
    </row>
    <row r="12" spans="1:29" ht="15.6" customHeight="1" x14ac:dyDescent="0.2">
      <c r="A12" s="95"/>
      <c r="B12" s="30" t="s">
        <v>5</v>
      </c>
      <c r="C12" s="31"/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2</v>
      </c>
      <c r="S12" s="28">
        <v>2</v>
      </c>
      <c r="T12" s="28">
        <v>1</v>
      </c>
      <c r="U12" s="28">
        <v>0</v>
      </c>
      <c r="V12" s="28">
        <v>0</v>
      </c>
      <c r="W12" s="28">
        <v>3</v>
      </c>
      <c r="X12" s="34">
        <v>1</v>
      </c>
      <c r="Y12" s="35" t="s">
        <v>6</v>
      </c>
      <c r="Z12" s="53"/>
      <c r="AA12" s="57"/>
      <c r="AB12" s="57"/>
      <c r="AC12" s="57"/>
    </row>
    <row r="13" spans="1:29" ht="15.6" customHeight="1" x14ac:dyDescent="0.2">
      <c r="A13" s="96">
        <v>7.02</v>
      </c>
      <c r="B13" s="32" t="s">
        <v>7</v>
      </c>
      <c r="C13" s="22">
        <v>1</v>
      </c>
      <c r="D13" s="4">
        <v>1</v>
      </c>
      <c r="E13" s="4">
        <v>0</v>
      </c>
      <c r="F13" s="4">
        <v>1</v>
      </c>
      <c r="G13" s="4">
        <v>0</v>
      </c>
      <c r="H13" s="4">
        <v>1</v>
      </c>
      <c r="I13" s="4">
        <v>0</v>
      </c>
      <c r="J13" s="4">
        <v>0</v>
      </c>
      <c r="K13" s="4">
        <v>1</v>
      </c>
      <c r="L13" s="4">
        <v>1</v>
      </c>
      <c r="M13" s="4">
        <v>0</v>
      </c>
      <c r="N13" s="4">
        <v>1</v>
      </c>
      <c r="O13" s="4">
        <v>0</v>
      </c>
      <c r="P13" s="4">
        <v>0</v>
      </c>
      <c r="Q13" s="4">
        <v>1</v>
      </c>
      <c r="R13" s="4">
        <v>0</v>
      </c>
      <c r="S13" s="4">
        <v>0</v>
      </c>
      <c r="T13" s="4">
        <v>0</v>
      </c>
      <c r="U13" s="4">
        <v>1</v>
      </c>
      <c r="V13" s="4">
        <v>0</v>
      </c>
      <c r="W13" s="4">
        <v>0</v>
      </c>
      <c r="X13" s="21"/>
      <c r="Y13" s="36">
        <f>SUM(C13:W13)</f>
        <v>9</v>
      </c>
      <c r="Z13" s="16"/>
      <c r="AA13" s="57"/>
      <c r="AB13" s="57"/>
      <c r="AC13" s="57"/>
    </row>
    <row r="14" spans="1:29" ht="15.6" customHeight="1" x14ac:dyDescent="0.2">
      <c r="A14" s="102" t="s">
        <v>59</v>
      </c>
      <c r="B14" s="32" t="s">
        <v>8</v>
      </c>
      <c r="C14" s="22">
        <f>C13</f>
        <v>1</v>
      </c>
      <c r="D14" s="5">
        <f t="shared" ref="D14" si="2">C14-D12+D13</f>
        <v>2</v>
      </c>
      <c r="E14" s="5">
        <f>D14-E12+E13</f>
        <v>2</v>
      </c>
      <c r="F14" s="5">
        <f>E14-F12+F13</f>
        <v>3</v>
      </c>
      <c r="G14" s="5">
        <f t="shared" ref="G14:W14" si="3">F14-G12+G13</f>
        <v>3</v>
      </c>
      <c r="H14" s="5">
        <f t="shared" si="3"/>
        <v>4</v>
      </c>
      <c r="I14" s="5">
        <f t="shared" si="3"/>
        <v>4</v>
      </c>
      <c r="J14" s="5">
        <f t="shared" si="3"/>
        <v>4</v>
      </c>
      <c r="K14" s="5">
        <f t="shared" si="3"/>
        <v>5</v>
      </c>
      <c r="L14" s="5">
        <f t="shared" si="3"/>
        <v>6</v>
      </c>
      <c r="M14" s="5">
        <f t="shared" si="3"/>
        <v>6</v>
      </c>
      <c r="N14" s="5">
        <f t="shared" si="3"/>
        <v>7</v>
      </c>
      <c r="O14" s="5">
        <f t="shared" si="3"/>
        <v>7</v>
      </c>
      <c r="P14" s="5">
        <f t="shared" si="3"/>
        <v>7</v>
      </c>
      <c r="Q14" s="5">
        <f t="shared" si="3"/>
        <v>8</v>
      </c>
      <c r="R14" s="5">
        <f t="shared" si="3"/>
        <v>6</v>
      </c>
      <c r="S14" s="5">
        <f t="shared" si="3"/>
        <v>4</v>
      </c>
      <c r="T14" s="5">
        <f t="shared" si="3"/>
        <v>3</v>
      </c>
      <c r="U14" s="5">
        <f t="shared" si="3"/>
        <v>4</v>
      </c>
      <c r="V14" s="5">
        <f t="shared" si="3"/>
        <v>4</v>
      </c>
      <c r="W14" s="5">
        <f t="shared" si="3"/>
        <v>1</v>
      </c>
      <c r="X14" s="37">
        <f>W14-X12</f>
        <v>0</v>
      </c>
      <c r="Y14" s="38"/>
      <c r="Z14" s="3">
        <f>MAX(C14:X14)</f>
        <v>8</v>
      </c>
      <c r="AA14" s="57"/>
      <c r="AB14" s="57"/>
      <c r="AC14" s="57"/>
    </row>
    <row r="15" spans="1:29" ht="15.6" customHeight="1" x14ac:dyDescent="0.2">
      <c r="A15" s="103"/>
      <c r="B15" s="32" t="s">
        <v>9</v>
      </c>
      <c r="C15" s="105"/>
      <c r="D15" s="106"/>
      <c r="E15" s="106"/>
      <c r="F15" s="107">
        <v>7.06</v>
      </c>
      <c r="G15" s="106"/>
      <c r="H15" s="106"/>
      <c r="I15" s="106"/>
      <c r="J15" s="107">
        <v>7.12</v>
      </c>
      <c r="K15" s="106"/>
      <c r="L15" s="106"/>
      <c r="M15" s="107">
        <v>7.18</v>
      </c>
      <c r="N15" s="106"/>
      <c r="O15" s="106"/>
      <c r="P15" s="106"/>
      <c r="Q15" s="107">
        <v>7.25</v>
      </c>
      <c r="R15" s="106"/>
      <c r="S15" s="106"/>
      <c r="T15" s="107">
        <v>7.29</v>
      </c>
      <c r="U15" s="106"/>
      <c r="V15" s="106"/>
      <c r="W15" s="108"/>
      <c r="X15" s="109">
        <v>7.37</v>
      </c>
      <c r="Y15" s="39">
        <v>35</v>
      </c>
      <c r="Z15" s="16"/>
      <c r="AA15" s="57"/>
      <c r="AB15" s="57"/>
      <c r="AC15" s="57"/>
    </row>
    <row r="16" spans="1:29" ht="15.6" customHeight="1" x14ac:dyDescent="0.2">
      <c r="A16" s="104"/>
      <c r="B16" s="33" t="s">
        <v>10</v>
      </c>
      <c r="C16" s="110">
        <v>7.02</v>
      </c>
      <c r="D16" s="111"/>
      <c r="E16" s="111"/>
      <c r="F16" s="112">
        <f>F15</f>
        <v>7.06</v>
      </c>
      <c r="G16" s="111"/>
      <c r="H16" s="111"/>
      <c r="I16" s="111"/>
      <c r="J16" s="112">
        <f>J15</f>
        <v>7.12</v>
      </c>
      <c r="K16" s="111"/>
      <c r="L16" s="111"/>
      <c r="M16" s="112">
        <f>M15</f>
        <v>7.18</v>
      </c>
      <c r="N16" s="111"/>
      <c r="O16" s="111"/>
      <c r="P16" s="111"/>
      <c r="Q16" s="112">
        <f>Q15</f>
        <v>7.25</v>
      </c>
      <c r="R16" s="111"/>
      <c r="S16" s="111"/>
      <c r="T16" s="112">
        <v>7.3</v>
      </c>
      <c r="U16" s="111"/>
      <c r="V16" s="111"/>
      <c r="W16" s="111"/>
      <c r="X16" s="113"/>
      <c r="Y16" s="38"/>
      <c r="Z16" s="17"/>
      <c r="AA16" s="57"/>
      <c r="AB16" s="57"/>
      <c r="AC16" s="57"/>
    </row>
    <row r="17" spans="1:29" ht="15.6" customHeight="1" thickBot="1" x14ac:dyDescent="0.25">
      <c r="A17" s="97">
        <v>217</v>
      </c>
      <c r="B17" s="59" t="s">
        <v>11</v>
      </c>
      <c r="C17" s="66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1"/>
      <c r="Y17" s="62"/>
      <c r="Z17" s="3"/>
      <c r="AA17" s="57"/>
      <c r="AB17" s="57"/>
      <c r="AC17" s="57"/>
    </row>
    <row r="18" spans="1:29" ht="15.6" customHeight="1" x14ac:dyDescent="0.2">
      <c r="A18" s="95"/>
      <c r="B18" s="30" t="s">
        <v>5</v>
      </c>
      <c r="C18" s="31"/>
      <c r="D18" s="28">
        <v>0</v>
      </c>
      <c r="E18" s="28">
        <v>0</v>
      </c>
      <c r="F18" s="28">
        <v>2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28">
        <v>0</v>
      </c>
      <c r="M18" s="28">
        <v>0</v>
      </c>
      <c r="N18" s="28">
        <v>1</v>
      </c>
      <c r="O18" s="28">
        <v>0</v>
      </c>
      <c r="P18" s="28">
        <v>0</v>
      </c>
      <c r="Q18" s="28">
        <v>0</v>
      </c>
      <c r="R18" s="28">
        <v>0</v>
      </c>
      <c r="S18" s="28">
        <v>0</v>
      </c>
      <c r="T18" s="28">
        <v>4</v>
      </c>
      <c r="U18" s="28">
        <v>0</v>
      </c>
      <c r="V18" s="28">
        <v>0</v>
      </c>
      <c r="W18" s="28">
        <v>6</v>
      </c>
      <c r="X18" s="34">
        <v>1</v>
      </c>
      <c r="Y18" s="35" t="s">
        <v>6</v>
      </c>
      <c r="Z18" s="53"/>
      <c r="AA18" s="57"/>
      <c r="AB18" s="57"/>
      <c r="AC18" s="57"/>
    </row>
    <row r="19" spans="1:29" ht="15.6" customHeight="1" x14ac:dyDescent="0.2">
      <c r="A19" s="96">
        <v>8.4499999999999993</v>
      </c>
      <c r="B19" s="32" t="s">
        <v>7</v>
      </c>
      <c r="C19" s="22">
        <v>1</v>
      </c>
      <c r="D19" s="4">
        <v>2</v>
      </c>
      <c r="E19" s="4">
        <v>1</v>
      </c>
      <c r="F19" s="4">
        <v>0</v>
      </c>
      <c r="G19" s="4">
        <v>0</v>
      </c>
      <c r="H19" s="4">
        <v>0</v>
      </c>
      <c r="I19" s="4">
        <v>0</v>
      </c>
      <c r="J19" s="4">
        <v>2</v>
      </c>
      <c r="K19" s="4">
        <v>0</v>
      </c>
      <c r="L19" s="4">
        <v>0</v>
      </c>
      <c r="M19" s="4">
        <v>0</v>
      </c>
      <c r="N19" s="4">
        <v>1</v>
      </c>
      <c r="O19" s="4">
        <v>0</v>
      </c>
      <c r="P19" s="4">
        <v>0</v>
      </c>
      <c r="Q19" s="4">
        <v>2</v>
      </c>
      <c r="R19" s="4">
        <v>2</v>
      </c>
      <c r="S19" s="4">
        <v>0</v>
      </c>
      <c r="T19" s="4">
        <v>3</v>
      </c>
      <c r="U19" s="4">
        <v>0</v>
      </c>
      <c r="V19" s="4">
        <v>0</v>
      </c>
      <c r="W19" s="4">
        <v>0</v>
      </c>
      <c r="X19" s="21"/>
      <c r="Y19" s="36">
        <f>SUM(C19:W19)</f>
        <v>14</v>
      </c>
      <c r="Z19" s="16"/>
      <c r="AA19" s="57"/>
      <c r="AB19" s="57"/>
      <c r="AC19" s="57"/>
    </row>
    <row r="20" spans="1:29" ht="15.6" customHeight="1" x14ac:dyDescent="0.2">
      <c r="A20" s="102" t="s">
        <v>59</v>
      </c>
      <c r="B20" s="32" t="s">
        <v>8</v>
      </c>
      <c r="C20" s="22">
        <f>C19</f>
        <v>1</v>
      </c>
      <c r="D20" s="5">
        <f t="shared" ref="D20" si="4">C20-D18+D19</f>
        <v>3</v>
      </c>
      <c r="E20" s="5">
        <f>D20-E18+E19</f>
        <v>4</v>
      </c>
      <c r="F20" s="5">
        <f>E20-F18+F19</f>
        <v>2</v>
      </c>
      <c r="G20" s="5">
        <f t="shared" ref="G20:W20" si="5">F20-G18+G19</f>
        <v>2</v>
      </c>
      <c r="H20" s="5">
        <f t="shared" si="5"/>
        <v>2</v>
      </c>
      <c r="I20" s="5">
        <f t="shared" si="5"/>
        <v>2</v>
      </c>
      <c r="J20" s="5">
        <f t="shared" si="5"/>
        <v>4</v>
      </c>
      <c r="K20" s="5">
        <f t="shared" si="5"/>
        <v>4</v>
      </c>
      <c r="L20" s="5">
        <f t="shared" si="5"/>
        <v>4</v>
      </c>
      <c r="M20" s="5">
        <f t="shared" si="5"/>
        <v>4</v>
      </c>
      <c r="N20" s="5">
        <f t="shared" si="5"/>
        <v>4</v>
      </c>
      <c r="O20" s="5">
        <f t="shared" si="5"/>
        <v>4</v>
      </c>
      <c r="P20" s="5">
        <f t="shared" si="5"/>
        <v>4</v>
      </c>
      <c r="Q20" s="5">
        <f t="shared" si="5"/>
        <v>6</v>
      </c>
      <c r="R20" s="5">
        <f t="shared" si="5"/>
        <v>8</v>
      </c>
      <c r="S20" s="5">
        <f t="shared" si="5"/>
        <v>8</v>
      </c>
      <c r="T20" s="5">
        <f t="shared" si="5"/>
        <v>7</v>
      </c>
      <c r="U20" s="5">
        <f t="shared" si="5"/>
        <v>7</v>
      </c>
      <c r="V20" s="5">
        <f t="shared" si="5"/>
        <v>7</v>
      </c>
      <c r="W20" s="5">
        <f t="shared" si="5"/>
        <v>1</v>
      </c>
      <c r="X20" s="37">
        <f>W20-X18</f>
        <v>0</v>
      </c>
      <c r="Y20" s="38"/>
      <c r="Z20" s="3">
        <f>MAX(C20:X20)</f>
        <v>8</v>
      </c>
      <c r="AA20" s="57"/>
      <c r="AB20" s="57"/>
      <c r="AC20" s="57"/>
    </row>
    <row r="21" spans="1:29" ht="15.6" customHeight="1" x14ac:dyDescent="0.2">
      <c r="A21" s="103"/>
      <c r="B21" s="32" t="s">
        <v>9</v>
      </c>
      <c r="C21" s="105"/>
      <c r="D21" s="106"/>
      <c r="E21" s="106"/>
      <c r="F21" s="107">
        <v>8.49</v>
      </c>
      <c r="G21" s="106"/>
      <c r="H21" s="106"/>
      <c r="I21" s="106"/>
      <c r="J21" s="107">
        <v>8.5500000000000007</v>
      </c>
      <c r="K21" s="106"/>
      <c r="L21" s="106"/>
      <c r="M21" s="107">
        <v>9.01</v>
      </c>
      <c r="N21" s="106"/>
      <c r="O21" s="106"/>
      <c r="P21" s="106"/>
      <c r="Q21" s="107">
        <v>9.07</v>
      </c>
      <c r="R21" s="106"/>
      <c r="S21" s="106"/>
      <c r="T21" s="107">
        <v>9.1199999999999992</v>
      </c>
      <c r="U21" s="106"/>
      <c r="V21" s="106"/>
      <c r="W21" s="108"/>
      <c r="X21" s="109">
        <v>9.1999999999999993</v>
      </c>
      <c r="Y21" s="39">
        <v>35</v>
      </c>
      <c r="Z21" s="16"/>
      <c r="AA21" s="57"/>
      <c r="AB21" s="57"/>
      <c r="AC21" s="57"/>
    </row>
    <row r="22" spans="1:29" ht="15.6" customHeight="1" x14ac:dyDescent="0.2">
      <c r="A22" s="104"/>
      <c r="B22" s="33" t="s">
        <v>10</v>
      </c>
      <c r="C22" s="110">
        <v>8.4499999999999993</v>
      </c>
      <c r="D22" s="111"/>
      <c r="E22" s="111"/>
      <c r="F22" s="112">
        <f>F21</f>
        <v>8.49</v>
      </c>
      <c r="G22" s="111"/>
      <c r="H22" s="111"/>
      <c r="I22" s="111"/>
      <c r="J22" s="112">
        <f>J21</f>
        <v>8.5500000000000007</v>
      </c>
      <c r="K22" s="111"/>
      <c r="L22" s="111"/>
      <c r="M22" s="112">
        <f>M21</f>
        <v>9.01</v>
      </c>
      <c r="N22" s="111"/>
      <c r="O22" s="111"/>
      <c r="P22" s="111"/>
      <c r="Q22" s="112">
        <v>9.08</v>
      </c>
      <c r="R22" s="111"/>
      <c r="S22" s="111"/>
      <c r="T22" s="112">
        <f>T21</f>
        <v>9.1199999999999992</v>
      </c>
      <c r="U22" s="111"/>
      <c r="V22" s="111"/>
      <c r="W22" s="111"/>
      <c r="X22" s="113"/>
      <c r="Y22" s="38"/>
      <c r="Z22" s="17"/>
      <c r="AA22" s="57"/>
      <c r="AB22" s="57"/>
      <c r="AC22" s="57"/>
    </row>
    <row r="23" spans="1:29" ht="15.6" customHeight="1" thickBot="1" x14ac:dyDescent="0.25">
      <c r="A23" s="97">
        <v>217</v>
      </c>
      <c r="B23" s="59" t="s">
        <v>11</v>
      </c>
      <c r="C23" s="66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1"/>
      <c r="Y23" s="62"/>
      <c r="Z23" s="3"/>
      <c r="AA23" s="57"/>
      <c r="AB23" s="57"/>
      <c r="AC23" s="57"/>
    </row>
    <row r="24" spans="1:29" ht="15.6" customHeight="1" x14ac:dyDescent="0.2">
      <c r="A24" s="95"/>
      <c r="B24" s="30" t="s">
        <v>5</v>
      </c>
      <c r="C24" s="31"/>
      <c r="D24" s="28">
        <v>0</v>
      </c>
      <c r="E24" s="28">
        <v>0</v>
      </c>
      <c r="F24" s="28">
        <v>0</v>
      </c>
      <c r="G24" s="28">
        <v>0</v>
      </c>
      <c r="H24" s="28">
        <v>2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2</v>
      </c>
      <c r="P24" s="28">
        <v>0</v>
      </c>
      <c r="Q24" s="28">
        <v>0</v>
      </c>
      <c r="R24" s="28">
        <v>1</v>
      </c>
      <c r="S24" s="28">
        <v>0</v>
      </c>
      <c r="T24" s="28">
        <v>6</v>
      </c>
      <c r="U24" s="28">
        <v>2</v>
      </c>
      <c r="V24" s="28">
        <v>0</v>
      </c>
      <c r="W24" s="28">
        <v>3</v>
      </c>
      <c r="X24" s="34">
        <v>13</v>
      </c>
      <c r="Y24" s="35" t="s">
        <v>6</v>
      </c>
      <c r="Z24" s="53"/>
      <c r="AA24" s="57"/>
      <c r="AB24" s="57"/>
      <c r="AC24" s="57"/>
    </row>
    <row r="25" spans="1:29" ht="15.6" customHeight="1" x14ac:dyDescent="0.2">
      <c r="A25" s="96">
        <v>13.1</v>
      </c>
      <c r="B25" s="32" t="s">
        <v>7</v>
      </c>
      <c r="C25" s="22">
        <v>1</v>
      </c>
      <c r="D25" s="4">
        <v>2</v>
      </c>
      <c r="E25" s="4">
        <v>2</v>
      </c>
      <c r="F25" s="4">
        <v>9</v>
      </c>
      <c r="G25" s="4">
        <v>4</v>
      </c>
      <c r="H25" s="4">
        <v>4</v>
      </c>
      <c r="I25" s="4">
        <v>0</v>
      </c>
      <c r="J25" s="4">
        <v>0</v>
      </c>
      <c r="K25" s="4">
        <v>0</v>
      </c>
      <c r="L25" s="4">
        <v>0</v>
      </c>
      <c r="M25" s="4">
        <v>1</v>
      </c>
      <c r="N25" s="4">
        <v>1</v>
      </c>
      <c r="O25" s="4">
        <v>0</v>
      </c>
      <c r="P25" s="4">
        <v>2</v>
      </c>
      <c r="Q25" s="4">
        <v>1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2</v>
      </c>
      <c r="X25" s="21"/>
      <c r="Y25" s="36">
        <f>SUM(C25:W25)</f>
        <v>29</v>
      </c>
      <c r="Z25" s="16"/>
      <c r="AA25" s="57"/>
      <c r="AB25" s="57"/>
      <c r="AC25" s="57"/>
    </row>
    <row r="26" spans="1:29" ht="15.6" customHeight="1" x14ac:dyDescent="0.2">
      <c r="A26" s="102" t="s">
        <v>59</v>
      </c>
      <c r="B26" s="32" t="s">
        <v>8</v>
      </c>
      <c r="C26" s="22">
        <f>C25</f>
        <v>1</v>
      </c>
      <c r="D26" s="5">
        <f t="shared" ref="D26" si="6">C26-D24+D25</f>
        <v>3</v>
      </c>
      <c r="E26" s="5">
        <f>D26-E24+E25</f>
        <v>5</v>
      </c>
      <c r="F26" s="5">
        <f>E26-F24+F25</f>
        <v>14</v>
      </c>
      <c r="G26" s="5">
        <f t="shared" ref="G26:W26" si="7">F26-G24+G25</f>
        <v>18</v>
      </c>
      <c r="H26" s="5">
        <f t="shared" si="7"/>
        <v>20</v>
      </c>
      <c r="I26" s="5">
        <f t="shared" si="7"/>
        <v>20</v>
      </c>
      <c r="J26" s="5">
        <f t="shared" si="7"/>
        <v>20</v>
      </c>
      <c r="K26" s="5">
        <f t="shared" si="7"/>
        <v>20</v>
      </c>
      <c r="L26" s="5">
        <f t="shared" si="7"/>
        <v>20</v>
      </c>
      <c r="M26" s="5">
        <f t="shared" si="7"/>
        <v>21</v>
      </c>
      <c r="N26" s="5">
        <f t="shared" si="7"/>
        <v>22</v>
      </c>
      <c r="O26" s="5">
        <f t="shared" si="7"/>
        <v>20</v>
      </c>
      <c r="P26" s="5">
        <f t="shared" si="7"/>
        <v>22</v>
      </c>
      <c r="Q26" s="5">
        <f t="shared" si="7"/>
        <v>23</v>
      </c>
      <c r="R26" s="5">
        <f t="shared" si="7"/>
        <v>22</v>
      </c>
      <c r="S26" s="5">
        <f t="shared" si="7"/>
        <v>22</v>
      </c>
      <c r="T26" s="5">
        <f t="shared" si="7"/>
        <v>16</v>
      </c>
      <c r="U26" s="5">
        <f t="shared" si="7"/>
        <v>14</v>
      </c>
      <c r="V26" s="5">
        <f t="shared" si="7"/>
        <v>14</v>
      </c>
      <c r="W26" s="5">
        <f t="shared" si="7"/>
        <v>13</v>
      </c>
      <c r="X26" s="37">
        <f>W26-X24</f>
        <v>0</v>
      </c>
      <c r="Y26" s="38"/>
      <c r="Z26" s="3">
        <f>MAX(C26:X26)</f>
        <v>23</v>
      </c>
      <c r="AA26" s="57"/>
      <c r="AB26" s="57"/>
      <c r="AC26" s="57"/>
    </row>
    <row r="27" spans="1:29" ht="15.6" customHeight="1" x14ac:dyDescent="0.2">
      <c r="A27" s="103"/>
      <c r="B27" s="32" t="s">
        <v>9</v>
      </c>
      <c r="C27" s="105"/>
      <c r="D27" s="106"/>
      <c r="E27" s="106"/>
      <c r="F27" s="107">
        <v>13.14</v>
      </c>
      <c r="G27" s="106"/>
      <c r="H27" s="106"/>
      <c r="I27" s="106"/>
      <c r="J27" s="107">
        <v>13.2</v>
      </c>
      <c r="K27" s="106"/>
      <c r="L27" s="106"/>
      <c r="M27" s="107">
        <v>13.26</v>
      </c>
      <c r="N27" s="106"/>
      <c r="O27" s="106"/>
      <c r="P27" s="106"/>
      <c r="Q27" s="107">
        <v>13.33</v>
      </c>
      <c r="R27" s="106"/>
      <c r="S27" s="106"/>
      <c r="T27" s="107">
        <v>13.37</v>
      </c>
      <c r="U27" s="106"/>
      <c r="V27" s="106"/>
      <c r="W27" s="108"/>
      <c r="X27" s="109">
        <v>13.45</v>
      </c>
      <c r="Y27" s="39">
        <v>35</v>
      </c>
      <c r="Z27" s="16"/>
      <c r="AA27" s="57"/>
      <c r="AB27" s="57"/>
      <c r="AC27" s="57"/>
    </row>
    <row r="28" spans="1:29" ht="15.6" customHeight="1" x14ac:dyDescent="0.2">
      <c r="A28" s="104"/>
      <c r="B28" s="33" t="s">
        <v>10</v>
      </c>
      <c r="C28" s="110">
        <v>13.1</v>
      </c>
      <c r="D28" s="111"/>
      <c r="E28" s="111"/>
      <c r="F28" s="112">
        <f>F27</f>
        <v>13.14</v>
      </c>
      <c r="G28" s="111"/>
      <c r="H28" s="111"/>
      <c r="I28" s="111"/>
      <c r="J28" s="112">
        <f>J27</f>
        <v>13.2</v>
      </c>
      <c r="K28" s="111"/>
      <c r="L28" s="111"/>
      <c r="M28" s="112">
        <f>M27</f>
        <v>13.26</v>
      </c>
      <c r="N28" s="111"/>
      <c r="O28" s="111"/>
      <c r="P28" s="111"/>
      <c r="Q28" s="112">
        <f>Q27</f>
        <v>13.33</v>
      </c>
      <c r="R28" s="111"/>
      <c r="S28" s="111"/>
      <c r="T28" s="112">
        <f>T27</f>
        <v>13.37</v>
      </c>
      <c r="U28" s="111"/>
      <c r="V28" s="111"/>
      <c r="W28" s="111"/>
      <c r="X28" s="113"/>
      <c r="Y28" s="38"/>
      <c r="Z28" s="17"/>
      <c r="AA28" s="57"/>
      <c r="AB28" s="57"/>
      <c r="AC28" s="57"/>
    </row>
    <row r="29" spans="1:29" ht="15.6" customHeight="1" thickBot="1" x14ac:dyDescent="0.25">
      <c r="A29" s="97">
        <v>217</v>
      </c>
      <c r="B29" s="59" t="s">
        <v>11</v>
      </c>
      <c r="C29" s="66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1"/>
      <c r="Y29" s="62"/>
      <c r="Z29" s="3"/>
      <c r="AA29" s="57"/>
      <c r="AB29" s="57"/>
      <c r="AC29" s="57"/>
    </row>
    <row r="30" spans="1:29" ht="15.6" customHeight="1" x14ac:dyDescent="0.2">
      <c r="A30" s="95"/>
      <c r="B30" s="30" t="s">
        <v>5</v>
      </c>
      <c r="C30" s="31"/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2</v>
      </c>
      <c r="O30" s="28">
        <v>1</v>
      </c>
      <c r="P30" s="28">
        <v>0</v>
      </c>
      <c r="Q30" s="28">
        <v>1</v>
      </c>
      <c r="R30" s="28">
        <v>0</v>
      </c>
      <c r="S30" s="28">
        <v>2</v>
      </c>
      <c r="T30" s="28">
        <v>2</v>
      </c>
      <c r="U30" s="28">
        <v>1</v>
      </c>
      <c r="V30" s="28">
        <v>0</v>
      </c>
      <c r="W30" s="28">
        <v>5</v>
      </c>
      <c r="X30" s="34">
        <v>6</v>
      </c>
      <c r="Y30" s="35" t="s">
        <v>6</v>
      </c>
      <c r="Z30" s="53"/>
      <c r="AA30" s="57"/>
      <c r="AB30" s="57"/>
      <c r="AC30" s="57"/>
    </row>
    <row r="31" spans="1:29" ht="15.6" customHeight="1" x14ac:dyDescent="0.2">
      <c r="A31" s="96">
        <v>15</v>
      </c>
      <c r="B31" s="32" t="s">
        <v>7</v>
      </c>
      <c r="C31" s="22">
        <v>1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1</v>
      </c>
      <c r="K31" s="4">
        <v>2</v>
      </c>
      <c r="L31" s="4">
        <v>2</v>
      </c>
      <c r="M31" s="4">
        <v>2</v>
      </c>
      <c r="N31" s="4">
        <v>2</v>
      </c>
      <c r="O31" s="4">
        <v>0</v>
      </c>
      <c r="P31" s="4">
        <v>0</v>
      </c>
      <c r="Q31" s="4">
        <v>1</v>
      </c>
      <c r="R31" s="4">
        <v>0</v>
      </c>
      <c r="S31" s="4">
        <v>0</v>
      </c>
      <c r="T31" s="4">
        <v>5</v>
      </c>
      <c r="U31" s="4">
        <v>2</v>
      </c>
      <c r="V31" s="4">
        <v>0</v>
      </c>
      <c r="W31" s="4">
        <v>1</v>
      </c>
      <c r="X31" s="21"/>
      <c r="Y31" s="36">
        <f>SUM(C31:W31)</f>
        <v>20</v>
      </c>
      <c r="Z31" s="16"/>
      <c r="AA31" s="57"/>
      <c r="AB31" s="57"/>
      <c r="AC31" s="57"/>
    </row>
    <row r="32" spans="1:29" ht="15.6" customHeight="1" x14ac:dyDescent="0.2">
      <c r="A32" s="102" t="s">
        <v>59</v>
      </c>
      <c r="B32" s="32" t="s">
        <v>8</v>
      </c>
      <c r="C32" s="22">
        <f>C31</f>
        <v>1</v>
      </c>
      <c r="D32" s="5">
        <f t="shared" ref="D32" si="8">C32-D30+D31</f>
        <v>1</v>
      </c>
      <c r="E32" s="5">
        <f>D32-E30+E31</f>
        <v>1</v>
      </c>
      <c r="F32" s="5">
        <f>E32-F30+F31</f>
        <v>1</v>
      </c>
      <c r="G32" s="5">
        <f t="shared" ref="G32:W32" si="9">F32-G30+G31</f>
        <v>1</v>
      </c>
      <c r="H32" s="5">
        <f t="shared" si="9"/>
        <v>1</v>
      </c>
      <c r="I32" s="5">
        <f t="shared" si="9"/>
        <v>2</v>
      </c>
      <c r="J32" s="5">
        <f t="shared" si="9"/>
        <v>3</v>
      </c>
      <c r="K32" s="5">
        <f t="shared" si="9"/>
        <v>5</v>
      </c>
      <c r="L32" s="5">
        <f t="shared" si="9"/>
        <v>7</v>
      </c>
      <c r="M32" s="5">
        <f t="shared" si="9"/>
        <v>9</v>
      </c>
      <c r="N32" s="5">
        <f t="shared" si="9"/>
        <v>9</v>
      </c>
      <c r="O32" s="5">
        <f t="shared" si="9"/>
        <v>8</v>
      </c>
      <c r="P32" s="5">
        <f t="shared" si="9"/>
        <v>8</v>
      </c>
      <c r="Q32" s="5">
        <f t="shared" si="9"/>
        <v>8</v>
      </c>
      <c r="R32" s="5">
        <f t="shared" si="9"/>
        <v>8</v>
      </c>
      <c r="S32" s="5">
        <f t="shared" si="9"/>
        <v>6</v>
      </c>
      <c r="T32" s="5">
        <f t="shared" si="9"/>
        <v>9</v>
      </c>
      <c r="U32" s="5">
        <f t="shared" si="9"/>
        <v>10</v>
      </c>
      <c r="V32" s="5">
        <f t="shared" si="9"/>
        <v>10</v>
      </c>
      <c r="W32" s="5">
        <f t="shared" si="9"/>
        <v>6</v>
      </c>
      <c r="X32" s="37">
        <f>W32-X30</f>
        <v>0</v>
      </c>
      <c r="Y32" s="38"/>
      <c r="Z32" s="3">
        <f>MAX(C32:X32)</f>
        <v>10</v>
      </c>
      <c r="AA32" s="57"/>
      <c r="AB32" s="57"/>
      <c r="AC32" s="57"/>
    </row>
    <row r="33" spans="1:29" ht="15.6" customHeight="1" x14ac:dyDescent="0.2">
      <c r="A33" s="103"/>
      <c r="B33" s="32" t="s">
        <v>9</v>
      </c>
      <c r="C33" s="105"/>
      <c r="D33" s="106"/>
      <c r="E33" s="106"/>
      <c r="F33" s="107">
        <v>15.03</v>
      </c>
      <c r="G33" s="106"/>
      <c r="H33" s="106"/>
      <c r="I33" s="106"/>
      <c r="J33" s="107">
        <v>15.08</v>
      </c>
      <c r="K33" s="106"/>
      <c r="L33" s="106"/>
      <c r="M33" s="107">
        <v>15.14</v>
      </c>
      <c r="N33" s="106"/>
      <c r="O33" s="106"/>
      <c r="P33" s="106"/>
      <c r="Q33" s="107">
        <v>15.22</v>
      </c>
      <c r="R33" s="106"/>
      <c r="S33" s="106"/>
      <c r="T33" s="107">
        <v>15.27</v>
      </c>
      <c r="U33" s="106"/>
      <c r="V33" s="106"/>
      <c r="W33" s="108"/>
      <c r="X33" s="109">
        <v>15.4</v>
      </c>
      <c r="Y33" s="39">
        <v>40</v>
      </c>
      <c r="Z33" s="16"/>
      <c r="AA33" s="57"/>
      <c r="AB33" s="57"/>
      <c r="AC33" s="57"/>
    </row>
    <row r="34" spans="1:29" ht="15.6" customHeight="1" x14ac:dyDescent="0.2">
      <c r="A34" s="104"/>
      <c r="B34" s="33" t="s">
        <v>10</v>
      </c>
      <c r="C34" s="110">
        <v>15</v>
      </c>
      <c r="D34" s="111"/>
      <c r="E34" s="111"/>
      <c r="F34" s="112">
        <f>F33</f>
        <v>15.03</v>
      </c>
      <c r="G34" s="111"/>
      <c r="H34" s="111"/>
      <c r="I34" s="111"/>
      <c r="J34" s="112">
        <v>15.09</v>
      </c>
      <c r="K34" s="111"/>
      <c r="L34" s="111"/>
      <c r="M34" s="112">
        <v>15.15</v>
      </c>
      <c r="N34" s="111"/>
      <c r="O34" s="111"/>
      <c r="P34" s="111"/>
      <c r="Q34" s="112">
        <v>15.23</v>
      </c>
      <c r="R34" s="111"/>
      <c r="S34" s="111"/>
      <c r="T34" s="112">
        <v>15.28</v>
      </c>
      <c r="U34" s="111"/>
      <c r="V34" s="111"/>
      <c r="W34" s="111"/>
      <c r="X34" s="113"/>
      <c r="Y34" s="38"/>
      <c r="Z34" s="17"/>
      <c r="AA34" s="57"/>
      <c r="AB34" s="57"/>
      <c r="AC34" s="57"/>
    </row>
    <row r="35" spans="1:29" ht="15.6" customHeight="1" thickBot="1" x14ac:dyDescent="0.25">
      <c r="A35" s="97">
        <v>218</v>
      </c>
      <c r="B35" s="59" t="s">
        <v>11</v>
      </c>
      <c r="C35" s="66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1"/>
      <c r="Y35" s="62"/>
      <c r="Z35" s="3"/>
      <c r="AA35" s="57"/>
      <c r="AB35" s="57"/>
      <c r="AC35" s="57"/>
    </row>
    <row r="36" spans="1:29" ht="15.6" customHeight="1" x14ac:dyDescent="0.2">
      <c r="A36" s="95"/>
      <c r="B36" s="30" t="s">
        <v>5</v>
      </c>
      <c r="C36" s="31"/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2</v>
      </c>
      <c r="Q36" s="28">
        <v>0</v>
      </c>
      <c r="R36" s="28">
        <v>0</v>
      </c>
      <c r="S36" s="28">
        <v>0</v>
      </c>
      <c r="T36" s="28">
        <v>3</v>
      </c>
      <c r="U36" s="28">
        <v>0</v>
      </c>
      <c r="V36" s="28">
        <v>0</v>
      </c>
      <c r="W36" s="28">
        <v>5</v>
      </c>
      <c r="X36" s="34">
        <v>4</v>
      </c>
      <c r="Y36" s="35" t="s">
        <v>6</v>
      </c>
      <c r="Z36" s="53"/>
      <c r="AA36" s="57"/>
      <c r="AB36" s="57"/>
      <c r="AC36" s="57"/>
    </row>
    <row r="37" spans="1:29" ht="15.6" customHeight="1" x14ac:dyDescent="0.2">
      <c r="A37" s="96">
        <v>17.100000000000001</v>
      </c>
      <c r="B37" s="32" t="s">
        <v>7</v>
      </c>
      <c r="C37" s="22">
        <v>0</v>
      </c>
      <c r="D37" s="4">
        <v>2</v>
      </c>
      <c r="E37" s="4">
        <v>0</v>
      </c>
      <c r="F37" s="4">
        <v>2</v>
      </c>
      <c r="G37" s="4">
        <v>1</v>
      </c>
      <c r="H37" s="4">
        <v>1</v>
      </c>
      <c r="I37" s="4">
        <v>0</v>
      </c>
      <c r="J37" s="4">
        <v>3</v>
      </c>
      <c r="K37" s="4">
        <v>2</v>
      </c>
      <c r="L37" s="4">
        <v>0</v>
      </c>
      <c r="M37" s="4">
        <v>0</v>
      </c>
      <c r="N37" s="4">
        <v>0</v>
      </c>
      <c r="O37" s="4">
        <v>1</v>
      </c>
      <c r="P37" s="4">
        <v>0</v>
      </c>
      <c r="Q37" s="4">
        <v>2</v>
      </c>
      <c r="R37" s="4">
        <v>0</v>
      </c>
      <c r="S37" s="4">
        <v>0</v>
      </c>
      <c r="T37" s="4">
        <v>2</v>
      </c>
      <c r="U37" s="4">
        <v>0</v>
      </c>
      <c r="V37" s="4">
        <v>0</v>
      </c>
      <c r="W37" s="4">
        <v>0</v>
      </c>
      <c r="X37" s="21"/>
      <c r="Y37" s="36">
        <f>SUM(C37:W37)</f>
        <v>16</v>
      </c>
      <c r="Z37" s="16"/>
      <c r="AA37" s="57"/>
      <c r="AB37" s="57"/>
      <c r="AC37" s="57"/>
    </row>
    <row r="38" spans="1:29" ht="15.6" customHeight="1" x14ac:dyDescent="0.2">
      <c r="A38" s="102" t="s">
        <v>59</v>
      </c>
      <c r="B38" s="32" t="s">
        <v>8</v>
      </c>
      <c r="C38" s="22">
        <f>C37</f>
        <v>0</v>
      </c>
      <c r="D38" s="5">
        <f t="shared" ref="D38" si="10">C38-D36+D37</f>
        <v>2</v>
      </c>
      <c r="E38" s="5">
        <f>D38-E36+E37</f>
        <v>2</v>
      </c>
      <c r="F38" s="5">
        <f>E38-F36+F37</f>
        <v>4</v>
      </c>
      <c r="G38" s="5">
        <f t="shared" ref="G38:W38" si="11">F38-G36+G37</f>
        <v>5</v>
      </c>
      <c r="H38" s="5">
        <f t="shared" si="11"/>
        <v>6</v>
      </c>
      <c r="I38" s="5">
        <f t="shared" si="11"/>
        <v>6</v>
      </c>
      <c r="J38" s="5">
        <f t="shared" si="11"/>
        <v>9</v>
      </c>
      <c r="K38" s="5">
        <f t="shared" si="11"/>
        <v>10</v>
      </c>
      <c r="L38" s="5">
        <f t="shared" si="11"/>
        <v>10</v>
      </c>
      <c r="M38" s="5">
        <f t="shared" si="11"/>
        <v>9</v>
      </c>
      <c r="N38" s="5">
        <f t="shared" si="11"/>
        <v>9</v>
      </c>
      <c r="O38" s="5">
        <f t="shared" si="11"/>
        <v>10</v>
      </c>
      <c r="P38" s="5">
        <f t="shared" si="11"/>
        <v>8</v>
      </c>
      <c r="Q38" s="5">
        <f t="shared" si="11"/>
        <v>10</v>
      </c>
      <c r="R38" s="5">
        <f t="shared" si="11"/>
        <v>10</v>
      </c>
      <c r="S38" s="5">
        <f t="shared" si="11"/>
        <v>10</v>
      </c>
      <c r="T38" s="5">
        <f t="shared" si="11"/>
        <v>9</v>
      </c>
      <c r="U38" s="5">
        <f t="shared" si="11"/>
        <v>9</v>
      </c>
      <c r="V38" s="5">
        <f t="shared" si="11"/>
        <v>9</v>
      </c>
      <c r="W38" s="5">
        <f t="shared" si="11"/>
        <v>4</v>
      </c>
      <c r="X38" s="37">
        <f>W38-X36</f>
        <v>0</v>
      </c>
      <c r="Y38" s="38"/>
      <c r="Z38" s="3">
        <f>MAX(C38:X38)</f>
        <v>10</v>
      </c>
      <c r="AA38" s="57"/>
      <c r="AB38" s="57"/>
      <c r="AC38" s="57"/>
    </row>
    <row r="39" spans="1:29" ht="15.6" customHeight="1" x14ac:dyDescent="0.2">
      <c r="A39" s="103"/>
      <c r="B39" s="32" t="s">
        <v>9</v>
      </c>
      <c r="C39" s="105"/>
      <c r="D39" s="106"/>
      <c r="E39" s="106"/>
      <c r="F39" s="107">
        <v>17.14</v>
      </c>
      <c r="G39" s="106"/>
      <c r="H39" s="106"/>
      <c r="I39" s="106"/>
      <c r="J39" s="107">
        <v>17.190000000000001</v>
      </c>
      <c r="K39" s="106"/>
      <c r="L39" s="106"/>
      <c r="M39" s="107">
        <v>17.25</v>
      </c>
      <c r="N39" s="106"/>
      <c r="O39" s="106"/>
      <c r="P39" s="106"/>
      <c r="Q39" s="107">
        <v>17.32</v>
      </c>
      <c r="R39" s="106"/>
      <c r="S39" s="106"/>
      <c r="T39" s="107">
        <v>17.37</v>
      </c>
      <c r="U39" s="106"/>
      <c r="V39" s="106"/>
      <c r="W39" s="108"/>
      <c r="X39" s="109">
        <v>17.440000000000001</v>
      </c>
      <c r="Y39" s="39">
        <v>34</v>
      </c>
      <c r="Z39" s="16"/>
      <c r="AA39" s="57"/>
      <c r="AB39" s="57"/>
      <c r="AC39" s="57"/>
    </row>
    <row r="40" spans="1:29" ht="15.6" customHeight="1" x14ac:dyDescent="0.2">
      <c r="A40" s="104"/>
      <c r="B40" s="33" t="s">
        <v>10</v>
      </c>
      <c r="C40" s="110">
        <v>17.100000000000001</v>
      </c>
      <c r="D40" s="111"/>
      <c r="E40" s="111"/>
      <c r="F40" s="112">
        <v>17.149999999999999</v>
      </c>
      <c r="G40" s="111"/>
      <c r="H40" s="111"/>
      <c r="I40" s="111"/>
      <c r="J40" s="112">
        <v>17.2</v>
      </c>
      <c r="K40" s="111"/>
      <c r="L40" s="111"/>
      <c r="M40" s="112">
        <v>17.260000000000002</v>
      </c>
      <c r="N40" s="111"/>
      <c r="O40" s="111"/>
      <c r="P40" s="111"/>
      <c r="Q40" s="112">
        <v>17.329999999999998</v>
      </c>
      <c r="R40" s="111"/>
      <c r="S40" s="111"/>
      <c r="T40" s="112">
        <v>17.38</v>
      </c>
      <c r="U40" s="111"/>
      <c r="V40" s="111"/>
      <c r="W40" s="111"/>
      <c r="X40" s="113"/>
      <c r="Y40" s="38"/>
      <c r="Z40" s="17"/>
      <c r="AA40" s="57"/>
      <c r="AB40" s="57"/>
      <c r="AC40" s="57"/>
    </row>
    <row r="41" spans="1:29" ht="15.6" customHeight="1" thickBot="1" x14ac:dyDescent="0.25">
      <c r="A41" s="97">
        <v>218</v>
      </c>
      <c r="B41" s="59" t="s">
        <v>11</v>
      </c>
      <c r="C41" s="92" t="s">
        <v>64</v>
      </c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1"/>
      <c r="Y41" s="62"/>
      <c r="Z41" s="3"/>
      <c r="AA41" s="57"/>
      <c r="AB41" s="57"/>
      <c r="AC41" s="57"/>
    </row>
    <row r="42" spans="1:29" ht="15.6" customHeight="1" x14ac:dyDescent="0.2">
      <c r="A42" s="95"/>
      <c r="B42" s="30" t="s">
        <v>5</v>
      </c>
      <c r="C42" s="31"/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3</v>
      </c>
      <c r="K42" s="28">
        <v>0</v>
      </c>
      <c r="L42" s="28">
        <v>0</v>
      </c>
      <c r="M42" s="28">
        <v>1</v>
      </c>
      <c r="N42" s="28">
        <v>0</v>
      </c>
      <c r="O42" s="28">
        <v>1</v>
      </c>
      <c r="P42" s="28">
        <v>2</v>
      </c>
      <c r="Q42" s="28">
        <v>0</v>
      </c>
      <c r="R42" s="28">
        <v>3</v>
      </c>
      <c r="S42" s="28">
        <v>0</v>
      </c>
      <c r="T42" s="28">
        <v>2</v>
      </c>
      <c r="U42" s="28">
        <v>0</v>
      </c>
      <c r="V42" s="28">
        <v>0</v>
      </c>
      <c r="W42" s="28">
        <v>8</v>
      </c>
      <c r="X42" s="34">
        <v>1</v>
      </c>
      <c r="Y42" s="35" t="s">
        <v>6</v>
      </c>
      <c r="Z42" s="53"/>
      <c r="AA42" s="57"/>
      <c r="AB42" s="57"/>
      <c r="AC42" s="57"/>
    </row>
    <row r="43" spans="1:29" ht="15.6" customHeight="1" x14ac:dyDescent="0.2">
      <c r="A43" s="96">
        <v>18.57</v>
      </c>
      <c r="B43" s="32" t="s">
        <v>7</v>
      </c>
      <c r="C43" s="22">
        <v>4</v>
      </c>
      <c r="D43" s="4">
        <v>1</v>
      </c>
      <c r="E43" s="4">
        <v>1</v>
      </c>
      <c r="F43" s="4">
        <v>1</v>
      </c>
      <c r="G43" s="4">
        <v>4</v>
      </c>
      <c r="H43" s="4">
        <v>0</v>
      </c>
      <c r="I43" s="4">
        <v>3</v>
      </c>
      <c r="J43" s="4">
        <v>2</v>
      </c>
      <c r="K43" s="4">
        <v>0</v>
      </c>
      <c r="L43" s="4">
        <v>1</v>
      </c>
      <c r="M43" s="4">
        <v>1</v>
      </c>
      <c r="N43" s="4">
        <v>0</v>
      </c>
      <c r="O43" s="4">
        <v>1</v>
      </c>
      <c r="P43" s="4">
        <v>1</v>
      </c>
      <c r="Q43" s="4">
        <v>0</v>
      </c>
      <c r="R43" s="4">
        <v>0</v>
      </c>
      <c r="S43" s="4">
        <v>0</v>
      </c>
      <c r="T43" s="4">
        <v>1</v>
      </c>
      <c r="U43" s="4">
        <v>0</v>
      </c>
      <c r="V43" s="4">
        <v>0</v>
      </c>
      <c r="W43" s="4">
        <v>0</v>
      </c>
      <c r="X43" s="21"/>
      <c r="Y43" s="36">
        <f>SUM(C43:W43)</f>
        <v>21</v>
      </c>
      <c r="Z43" s="16"/>
      <c r="AA43" s="57"/>
      <c r="AB43" s="57"/>
      <c r="AC43" s="57"/>
    </row>
    <row r="44" spans="1:29" ht="15.6" customHeight="1" x14ac:dyDescent="0.2">
      <c r="A44" s="102" t="s">
        <v>59</v>
      </c>
      <c r="B44" s="32" t="s">
        <v>8</v>
      </c>
      <c r="C44" s="22">
        <f>C43</f>
        <v>4</v>
      </c>
      <c r="D44" s="5">
        <f t="shared" ref="D44" si="12">C44-D42+D43</f>
        <v>5</v>
      </c>
      <c r="E44" s="5">
        <f>D44-E42+E43</f>
        <v>6</v>
      </c>
      <c r="F44" s="5">
        <f>E44-F42+F43</f>
        <v>7</v>
      </c>
      <c r="G44" s="5">
        <f t="shared" ref="G44:W44" si="13">F44-G42+G43</f>
        <v>11</v>
      </c>
      <c r="H44" s="5">
        <f t="shared" si="13"/>
        <v>11</v>
      </c>
      <c r="I44" s="5">
        <f t="shared" si="13"/>
        <v>14</v>
      </c>
      <c r="J44" s="5">
        <f t="shared" si="13"/>
        <v>13</v>
      </c>
      <c r="K44" s="5">
        <f t="shared" si="13"/>
        <v>13</v>
      </c>
      <c r="L44" s="5">
        <f t="shared" si="13"/>
        <v>14</v>
      </c>
      <c r="M44" s="5">
        <f t="shared" si="13"/>
        <v>14</v>
      </c>
      <c r="N44" s="5">
        <f t="shared" si="13"/>
        <v>14</v>
      </c>
      <c r="O44" s="5">
        <f t="shared" si="13"/>
        <v>14</v>
      </c>
      <c r="P44" s="5">
        <f t="shared" si="13"/>
        <v>13</v>
      </c>
      <c r="Q44" s="5">
        <f t="shared" si="13"/>
        <v>13</v>
      </c>
      <c r="R44" s="5">
        <f t="shared" si="13"/>
        <v>10</v>
      </c>
      <c r="S44" s="5">
        <f t="shared" si="13"/>
        <v>10</v>
      </c>
      <c r="T44" s="5">
        <f t="shared" si="13"/>
        <v>9</v>
      </c>
      <c r="U44" s="5">
        <f t="shared" si="13"/>
        <v>9</v>
      </c>
      <c r="V44" s="5">
        <f t="shared" si="13"/>
        <v>9</v>
      </c>
      <c r="W44" s="5">
        <f t="shared" si="13"/>
        <v>1</v>
      </c>
      <c r="X44" s="37">
        <f>W44-X42</f>
        <v>0</v>
      </c>
      <c r="Y44" s="38"/>
      <c r="Z44" s="3">
        <f>MAX(C44:X44)</f>
        <v>14</v>
      </c>
      <c r="AA44" s="57"/>
      <c r="AB44" s="57"/>
      <c r="AC44" s="57"/>
    </row>
    <row r="45" spans="1:29" ht="15.6" customHeight="1" x14ac:dyDescent="0.2">
      <c r="A45" s="103"/>
      <c r="B45" s="32" t="s">
        <v>9</v>
      </c>
      <c r="C45" s="105"/>
      <c r="D45" s="106"/>
      <c r="E45" s="106"/>
      <c r="F45" s="107">
        <v>19.010000000000002</v>
      </c>
      <c r="G45" s="106"/>
      <c r="H45" s="106"/>
      <c r="I45" s="106"/>
      <c r="J45" s="107">
        <v>19.059999999999999</v>
      </c>
      <c r="K45" s="106"/>
      <c r="L45" s="106"/>
      <c r="M45" s="107">
        <v>19.12</v>
      </c>
      <c r="N45" s="106"/>
      <c r="O45" s="106"/>
      <c r="P45" s="106"/>
      <c r="Q45" s="107">
        <v>19.190000000000001</v>
      </c>
      <c r="R45" s="106"/>
      <c r="S45" s="106"/>
      <c r="T45" s="107">
        <v>19.239999999999998</v>
      </c>
      <c r="U45" s="106"/>
      <c r="V45" s="106"/>
      <c r="W45" s="108"/>
      <c r="X45" s="109">
        <v>19.32</v>
      </c>
      <c r="Y45" s="39">
        <v>35</v>
      </c>
      <c r="Z45" s="16"/>
      <c r="AA45" s="57"/>
      <c r="AB45" s="57"/>
      <c r="AC45" s="57"/>
    </row>
    <row r="46" spans="1:29" ht="15.6" customHeight="1" x14ac:dyDescent="0.2">
      <c r="A46" s="104"/>
      <c r="B46" s="33" t="s">
        <v>10</v>
      </c>
      <c r="C46" s="110">
        <v>18.57</v>
      </c>
      <c r="D46" s="111"/>
      <c r="E46" s="111"/>
      <c r="F46" s="112">
        <f>F45</f>
        <v>19.010000000000002</v>
      </c>
      <c r="G46" s="111"/>
      <c r="H46" s="111"/>
      <c r="I46" s="111"/>
      <c r="J46" s="112">
        <f>J45</f>
        <v>19.059999999999999</v>
      </c>
      <c r="K46" s="111"/>
      <c r="L46" s="111"/>
      <c r="M46" s="112">
        <f>M45</f>
        <v>19.12</v>
      </c>
      <c r="N46" s="111"/>
      <c r="O46" s="111"/>
      <c r="P46" s="111"/>
      <c r="Q46" s="112">
        <f>Q45</f>
        <v>19.190000000000001</v>
      </c>
      <c r="R46" s="111"/>
      <c r="S46" s="111"/>
      <c r="T46" s="112">
        <v>19.25</v>
      </c>
      <c r="U46" s="111"/>
      <c r="V46" s="111"/>
      <c r="W46" s="111"/>
      <c r="X46" s="113"/>
      <c r="Y46" s="38"/>
      <c r="Z46" s="17"/>
      <c r="AA46" s="57"/>
      <c r="AB46" s="57"/>
      <c r="AC46" s="57"/>
    </row>
    <row r="47" spans="1:29" ht="15.6" customHeight="1" thickBot="1" x14ac:dyDescent="0.25">
      <c r="A47" s="97">
        <v>218</v>
      </c>
      <c r="B47" s="59" t="s">
        <v>11</v>
      </c>
      <c r="C47" s="66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1"/>
      <c r="Y47" s="62"/>
      <c r="Z47" s="3"/>
      <c r="AA47" s="57"/>
      <c r="AB47" s="57"/>
      <c r="AC47" s="57"/>
    </row>
    <row r="48" spans="1:29" ht="15.6" customHeight="1" x14ac:dyDescent="0.2">
      <c r="A48" s="95"/>
      <c r="B48" s="30" t="s">
        <v>5</v>
      </c>
      <c r="C48" s="31"/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1</v>
      </c>
      <c r="N48" s="28">
        <v>0</v>
      </c>
      <c r="O48" s="28">
        <v>0</v>
      </c>
      <c r="P48" s="28">
        <v>1</v>
      </c>
      <c r="Q48" s="28">
        <v>0</v>
      </c>
      <c r="R48" s="28">
        <v>0</v>
      </c>
      <c r="S48" s="28">
        <v>0</v>
      </c>
      <c r="T48" s="28">
        <v>2</v>
      </c>
      <c r="U48" s="28">
        <v>0</v>
      </c>
      <c r="V48" s="28">
        <v>0</v>
      </c>
      <c r="W48" s="28">
        <v>0</v>
      </c>
      <c r="X48" s="34">
        <v>0</v>
      </c>
      <c r="Y48" s="35" t="s">
        <v>6</v>
      </c>
      <c r="Z48" s="53"/>
      <c r="AA48" s="57"/>
      <c r="AB48" s="57"/>
      <c r="AC48" s="57"/>
    </row>
    <row r="49" spans="1:29" ht="15.6" customHeight="1" x14ac:dyDescent="0.2">
      <c r="A49" s="96">
        <v>20.25</v>
      </c>
      <c r="B49" s="32" t="s">
        <v>7</v>
      </c>
      <c r="C49" s="22">
        <v>0</v>
      </c>
      <c r="D49" s="4">
        <v>2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1</v>
      </c>
      <c r="L49" s="4">
        <v>1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21"/>
      <c r="Y49" s="36">
        <f>SUM(C49:W49)</f>
        <v>4</v>
      </c>
      <c r="Z49" s="16"/>
      <c r="AA49" s="57"/>
      <c r="AB49" s="57"/>
      <c r="AC49" s="57"/>
    </row>
    <row r="50" spans="1:29" ht="15.6" customHeight="1" x14ac:dyDescent="0.2">
      <c r="A50" s="102" t="s">
        <v>59</v>
      </c>
      <c r="B50" s="32" t="s">
        <v>8</v>
      </c>
      <c r="C50" s="22">
        <f>C49</f>
        <v>0</v>
      </c>
      <c r="D50" s="5">
        <f t="shared" ref="D50" si="14">C50-D48+D49</f>
        <v>2</v>
      </c>
      <c r="E50" s="5">
        <f>D50-E48+E49</f>
        <v>2</v>
      </c>
      <c r="F50" s="5">
        <f>E50-F48+F49</f>
        <v>2</v>
      </c>
      <c r="G50" s="5">
        <f t="shared" ref="G50:W50" si="15">F50-G48+G49</f>
        <v>2</v>
      </c>
      <c r="H50" s="5">
        <f t="shared" si="15"/>
        <v>2</v>
      </c>
      <c r="I50" s="5">
        <f t="shared" si="15"/>
        <v>2</v>
      </c>
      <c r="J50" s="5">
        <f t="shared" si="15"/>
        <v>2</v>
      </c>
      <c r="K50" s="5">
        <f t="shared" si="15"/>
        <v>3</v>
      </c>
      <c r="L50" s="5">
        <f t="shared" si="15"/>
        <v>4</v>
      </c>
      <c r="M50" s="5">
        <f t="shared" si="15"/>
        <v>3</v>
      </c>
      <c r="N50" s="5">
        <f t="shared" si="15"/>
        <v>3</v>
      </c>
      <c r="O50" s="5">
        <f t="shared" si="15"/>
        <v>3</v>
      </c>
      <c r="P50" s="5">
        <f t="shared" si="15"/>
        <v>2</v>
      </c>
      <c r="Q50" s="5">
        <f t="shared" si="15"/>
        <v>2</v>
      </c>
      <c r="R50" s="5">
        <f t="shared" si="15"/>
        <v>2</v>
      </c>
      <c r="S50" s="5">
        <f t="shared" si="15"/>
        <v>2</v>
      </c>
      <c r="T50" s="5">
        <f t="shared" si="15"/>
        <v>0</v>
      </c>
      <c r="U50" s="5">
        <f t="shared" si="15"/>
        <v>0</v>
      </c>
      <c r="V50" s="5">
        <f t="shared" si="15"/>
        <v>0</v>
      </c>
      <c r="W50" s="5">
        <f t="shared" si="15"/>
        <v>0</v>
      </c>
      <c r="X50" s="37">
        <f>W50-X48</f>
        <v>0</v>
      </c>
      <c r="Y50" s="38"/>
      <c r="Z50" s="3">
        <f>MAX(C50:X50)</f>
        <v>4</v>
      </c>
      <c r="AA50" s="57"/>
      <c r="AB50" s="57"/>
      <c r="AC50" s="57"/>
    </row>
    <row r="51" spans="1:29" ht="15.6" customHeight="1" x14ac:dyDescent="0.2">
      <c r="A51" s="103"/>
      <c r="B51" s="32" t="s">
        <v>9</v>
      </c>
      <c r="C51" s="105"/>
      <c r="D51" s="106"/>
      <c r="E51" s="106"/>
      <c r="F51" s="107">
        <v>20.29</v>
      </c>
      <c r="G51" s="106"/>
      <c r="H51" s="106"/>
      <c r="I51" s="106"/>
      <c r="J51" s="107">
        <v>20.329999999999998</v>
      </c>
      <c r="K51" s="106"/>
      <c r="L51" s="106"/>
      <c r="M51" s="107">
        <v>20.399999999999999</v>
      </c>
      <c r="N51" s="106"/>
      <c r="O51" s="106"/>
      <c r="P51" s="106"/>
      <c r="Q51" s="107">
        <v>20.46</v>
      </c>
      <c r="R51" s="106"/>
      <c r="S51" s="106"/>
      <c r="T51" s="107">
        <v>20.51</v>
      </c>
      <c r="U51" s="106"/>
      <c r="V51" s="106"/>
      <c r="W51" s="108"/>
      <c r="X51" s="109">
        <v>20.56</v>
      </c>
      <c r="Y51" s="39">
        <v>36</v>
      </c>
      <c r="Z51" s="16"/>
      <c r="AA51" s="57"/>
      <c r="AB51" s="57"/>
      <c r="AC51" s="57"/>
    </row>
    <row r="52" spans="1:29" ht="15.6" customHeight="1" x14ac:dyDescent="0.2">
      <c r="A52" s="104"/>
      <c r="B52" s="33" t="s">
        <v>10</v>
      </c>
      <c r="C52" s="110">
        <v>20.25</v>
      </c>
      <c r="D52" s="111"/>
      <c r="E52" s="111"/>
      <c r="F52" s="112">
        <f>F51</f>
        <v>20.29</v>
      </c>
      <c r="G52" s="111"/>
      <c r="H52" s="111"/>
      <c r="I52" s="111"/>
      <c r="J52" s="112">
        <f>J51</f>
        <v>20.329999999999998</v>
      </c>
      <c r="K52" s="111"/>
      <c r="L52" s="111"/>
      <c r="M52" s="112">
        <f>M51</f>
        <v>20.399999999999999</v>
      </c>
      <c r="N52" s="111"/>
      <c r="O52" s="111"/>
      <c r="P52" s="111"/>
      <c r="Q52" s="112">
        <v>20.47</v>
      </c>
      <c r="R52" s="111"/>
      <c r="S52" s="111"/>
      <c r="T52" s="112">
        <v>20.52</v>
      </c>
      <c r="U52" s="111"/>
      <c r="V52" s="111"/>
      <c r="W52" s="111"/>
      <c r="X52" s="113"/>
      <c r="Y52" s="38"/>
      <c r="Z52" s="17"/>
      <c r="AA52" s="57"/>
      <c r="AB52" s="57"/>
      <c r="AC52" s="57"/>
    </row>
    <row r="53" spans="1:29" ht="15.6" customHeight="1" thickBot="1" x14ac:dyDescent="0.25">
      <c r="A53" s="59">
        <v>218</v>
      </c>
      <c r="B53" s="59" t="s">
        <v>11</v>
      </c>
      <c r="C53" s="66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1"/>
      <c r="Y53" s="62"/>
      <c r="Z53" s="3"/>
      <c r="AA53" s="57"/>
      <c r="AB53" s="57"/>
      <c r="AC53" s="57"/>
    </row>
    <row r="54" spans="1:29" s="57" customFormat="1" ht="15.6" customHeight="1" x14ac:dyDescent="0.2">
      <c r="A54" s="71" t="s">
        <v>12</v>
      </c>
      <c r="B54" s="67"/>
      <c r="C54" s="8"/>
      <c r="D54" s="9">
        <f t="shared" ref="D54:X54" si="16">SUMIF($B6:$B53,"l. wys.",D6:D53)</f>
        <v>0</v>
      </c>
      <c r="E54" s="9">
        <f t="shared" si="16"/>
        <v>0</v>
      </c>
      <c r="F54" s="9">
        <f t="shared" si="16"/>
        <v>2</v>
      </c>
      <c r="G54" s="9">
        <f t="shared" si="16"/>
        <v>0</v>
      </c>
      <c r="H54" s="9">
        <f t="shared" si="16"/>
        <v>2</v>
      </c>
      <c r="I54" s="9">
        <f t="shared" si="16"/>
        <v>0</v>
      </c>
      <c r="J54" s="9">
        <f t="shared" si="16"/>
        <v>3</v>
      </c>
      <c r="K54" s="9">
        <f t="shared" si="16"/>
        <v>1</v>
      </c>
      <c r="L54" s="9">
        <f t="shared" si="16"/>
        <v>0</v>
      </c>
      <c r="M54" s="9">
        <f t="shared" si="16"/>
        <v>3</v>
      </c>
      <c r="N54" s="9">
        <f t="shared" si="16"/>
        <v>3</v>
      </c>
      <c r="O54" s="9">
        <f t="shared" si="16"/>
        <v>4</v>
      </c>
      <c r="P54" s="9">
        <f t="shared" si="16"/>
        <v>5</v>
      </c>
      <c r="Q54" s="9">
        <f t="shared" si="16"/>
        <v>1</v>
      </c>
      <c r="R54" s="9">
        <f t="shared" si="16"/>
        <v>12</v>
      </c>
      <c r="S54" s="9">
        <f t="shared" si="16"/>
        <v>4</v>
      </c>
      <c r="T54" s="9">
        <f t="shared" si="16"/>
        <v>20</v>
      </c>
      <c r="U54" s="9">
        <f t="shared" si="16"/>
        <v>3</v>
      </c>
      <c r="V54" s="9">
        <f t="shared" si="16"/>
        <v>0</v>
      </c>
      <c r="W54" s="9">
        <f t="shared" si="16"/>
        <v>30</v>
      </c>
      <c r="X54" s="9">
        <f t="shared" si="16"/>
        <v>27</v>
      </c>
      <c r="Y54" s="55" t="str">
        <f>"Σ: "&amp;SUM(C54:X54)</f>
        <v>Σ: 120</v>
      </c>
      <c r="Z54" s="56"/>
    </row>
    <row r="55" spans="1:29" s="57" customFormat="1" ht="15.6" customHeight="1" thickBot="1" x14ac:dyDescent="0.25">
      <c r="A55" s="72" t="s">
        <v>13</v>
      </c>
      <c r="B55" s="68"/>
      <c r="C55" s="10">
        <f t="shared" ref="C55:W55" si="17">SUMIF($B6:$B53,"l. wsiad.",C6:C53)</f>
        <v>8</v>
      </c>
      <c r="D55" s="11">
        <f t="shared" si="17"/>
        <v>10</v>
      </c>
      <c r="E55" s="11">
        <f t="shared" si="17"/>
        <v>4</v>
      </c>
      <c r="F55" s="11">
        <f t="shared" si="17"/>
        <v>13</v>
      </c>
      <c r="G55" s="11">
        <f t="shared" si="17"/>
        <v>10</v>
      </c>
      <c r="H55" s="11">
        <f t="shared" si="17"/>
        <v>6</v>
      </c>
      <c r="I55" s="11">
        <f t="shared" si="17"/>
        <v>10</v>
      </c>
      <c r="J55" s="11">
        <f t="shared" si="17"/>
        <v>8</v>
      </c>
      <c r="K55" s="11">
        <f t="shared" si="17"/>
        <v>6</v>
      </c>
      <c r="L55" s="11">
        <f t="shared" si="17"/>
        <v>5</v>
      </c>
      <c r="M55" s="11">
        <f t="shared" si="17"/>
        <v>4</v>
      </c>
      <c r="N55" s="11">
        <f t="shared" si="17"/>
        <v>5</v>
      </c>
      <c r="O55" s="11">
        <f t="shared" si="17"/>
        <v>2</v>
      </c>
      <c r="P55" s="11">
        <f t="shared" si="17"/>
        <v>3</v>
      </c>
      <c r="Q55" s="11">
        <f t="shared" si="17"/>
        <v>7</v>
      </c>
      <c r="R55" s="11">
        <f t="shared" si="17"/>
        <v>2</v>
      </c>
      <c r="S55" s="11">
        <f t="shared" si="17"/>
        <v>0</v>
      </c>
      <c r="T55" s="11">
        <f t="shared" si="17"/>
        <v>11</v>
      </c>
      <c r="U55" s="11">
        <f t="shared" si="17"/>
        <v>3</v>
      </c>
      <c r="V55" s="11">
        <f t="shared" si="17"/>
        <v>0</v>
      </c>
      <c r="W55" s="12">
        <f t="shared" si="17"/>
        <v>3</v>
      </c>
      <c r="X55" s="13"/>
      <c r="Y55" s="58" t="str">
        <f>"Σ: "&amp;SUM(C55:X55)</f>
        <v>Σ: 120</v>
      </c>
      <c r="Z55" s="14"/>
    </row>
    <row r="56" spans="1:29" x14ac:dyDescent="0.2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73" t="s">
        <v>12</v>
      </c>
      <c r="V56" s="74"/>
      <c r="W56" s="74"/>
      <c r="X56" s="74"/>
      <c r="Y56" s="75" t="str">
        <f>"Σ: "&amp;SUM(C54:X54)+SUM('P Wieniecka&gt;Dębowa'!C60:W60)</f>
        <v>Σ: 273</v>
      </c>
      <c r="Z56" s="57"/>
      <c r="AA56" s="57"/>
      <c r="AB56" s="57"/>
      <c r="AC56" s="57"/>
    </row>
    <row r="57" spans="1:29" ht="15.75" thickBot="1" x14ac:dyDescent="0.25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76" t="s">
        <v>13</v>
      </c>
      <c r="V57" s="77"/>
      <c r="W57" s="77"/>
      <c r="X57" s="77"/>
      <c r="Y57" s="78" t="str">
        <f>"Σ: "&amp;SUM(C55:X55)+SUM('P Wieniecka&gt;Dębowa'!C61:W61)</f>
        <v>Σ: 273</v>
      </c>
      <c r="Z57" s="70"/>
      <c r="AA57" s="57"/>
      <c r="AB57" s="57"/>
      <c r="AC57" s="57"/>
    </row>
    <row r="58" spans="1:29" x14ac:dyDescent="0.2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</row>
    <row r="59" spans="1:29" x14ac:dyDescent="0.2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</row>
    <row r="60" spans="1:29" x14ac:dyDescent="0.2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</row>
    <row r="61" spans="1:29" x14ac:dyDescent="0.2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</row>
    <row r="62" spans="1:29" x14ac:dyDescent="0.2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</row>
    <row r="63" spans="1:29" x14ac:dyDescent="0.2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</row>
    <row r="64" spans="1:29" x14ac:dyDescent="0.2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</row>
    <row r="65" spans="1:29" x14ac:dyDescent="0.2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</row>
    <row r="66" spans="1:29" x14ac:dyDescent="0.2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</row>
    <row r="67" spans="1:29" x14ac:dyDescent="0.2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</row>
  </sheetData>
  <sheetProtection selectLockedCells="1" selectUnlockedCells="1"/>
  <mergeCells count="8">
    <mergeCell ref="A44:A46"/>
    <mergeCell ref="A50:A52"/>
    <mergeCell ref="A8:A10"/>
    <mergeCell ref="A14:A16"/>
    <mergeCell ref="A20:A22"/>
    <mergeCell ref="A26:A28"/>
    <mergeCell ref="A32:A34"/>
    <mergeCell ref="A38:A40"/>
  </mergeCells>
  <conditionalFormatting sqref="Y8:Y53">
    <cfRule type="expression" dxfId="50" priority="51" stopIfTrue="1">
      <formula>AJ8</formula>
    </cfRule>
  </conditionalFormatting>
  <conditionalFormatting sqref="C8:X8">
    <cfRule type="cellIs" dxfId="49" priority="50" stopIfTrue="1" operator="equal">
      <formula>$Z8</formula>
    </cfRule>
  </conditionalFormatting>
  <conditionalFormatting sqref="Y26:Y29">
    <cfRule type="expression" dxfId="48" priority="49" stopIfTrue="1">
      <formula>AJ26</formula>
    </cfRule>
  </conditionalFormatting>
  <conditionalFormatting sqref="C26:X26">
    <cfRule type="cellIs" dxfId="47" priority="48" stopIfTrue="1" operator="equal">
      <formula>$Z26</formula>
    </cfRule>
  </conditionalFormatting>
  <conditionalFormatting sqref="C26:X26">
    <cfRule type="cellIs" dxfId="46" priority="47" stopIfTrue="1" operator="equal">
      <formula>$Z26</formula>
    </cfRule>
  </conditionalFormatting>
  <conditionalFormatting sqref="Y26:Y29">
    <cfRule type="expression" dxfId="45" priority="46" stopIfTrue="1">
      <formula>AJ26</formula>
    </cfRule>
  </conditionalFormatting>
  <conditionalFormatting sqref="C26:X26">
    <cfRule type="cellIs" dxfId="44" priority="45" stopIfTrue="1" operator="equal">
      <formula>$Z26</formula>
    </cfRule>
  </conditionalFormatting>
  <conditionalFormatting sqref="Y26:Y29">
    <cfRule type="expression" dxfId="43" priority="44" stopIfTrue="1">
      <formula>AJ26</formula>
    </cfRule>
  </conditionalFormatting>
  <conditionalFormatting sqref="C26:X26">
    <cfRule type="cellIs" dxfId="42" priority="43" stopIfTrue="1" operator="equal">
      <formula>$Z26</formula>
    </cfRule>
  </conditionalFormatting>
  <conditionalFormatting sqref="Y14:Y17">
    <cfRule type="expression" dxfId="41" priority="42" stopIfTrue="1">
      <formula>AJ14</formula>
    </cfRule>
  </conditionalFormatting>
  <conditionalFormatting sqref="C14:X14">
    <cfRule type="cellIs" dxfId="40" priority="41" stopIfTrue="1" operator="equal">
      <formula>$Z14</formula>
    </cfRule>
  </conditionalFormatting>
  <conditionalFormatting sqref="C14:X14">
    <cfRule type="cellIs" dxfId="39" priority="40" stopIfTrue="1" operator="equal">
      <formula>$Z14</formula>
    </cfRule>
  </conditionalFormatting>
  <conditionalFormatting sqref="Y14:Y17">
    <cfRule type="expression" dxfId="38" priority="39" stopIfTrue="1">
      <formula>AJ14</formula>
    </cfRule>
  </conditionalFormatting>
  <conditionalFormatting sqref="C14:X14">
    <cfRule type="cellIs" dxfId="37" priority="38" stopIfTrue="1" operator="equal">
      <formula>$Z14</formula>
    </cfRule>
  </conditionalFormatting>
  <conditionalFormatting sqref="Y14:Y17">
    <cfRule type="expression" dxfId="36" priority="37" stopIfTrue="1">
      <formula>AJ14</formula>
    </cfRule>
  </conditionalFormatting>
  <conditionalFormatting sqref="C14:X14">
    <cfRule type="cellIs" dxfId="35" priority="36" stopIfTrue="1" operator="equal">
      <formula>$Z14</formula>
    </cfRule>
  </conditionalFormatting>
  <conditionalFormatting sqref="Y20:Y23">
    <cfRule type="expression" dxfId="34" priority="35" stopIfTrue="1">
      <formula>AJ20</formula>
    </cfRule>
  </conditionalFormatting>
  <conditionalFormatting sqref="C20:X20">
    <cfRule type="cellIs" dxfId="33" priority="34" stopIfTrue="1" operator="equal">
      <formula>$Z20</formula>
    </cfRule>
  </conditionalFormatting>
  <conditionalFormatting sqref="C20:X20">
    <cfRule type="cellIs" dxfId="32" priority="33" stopIfTrue="1" operator="equal">
      <formula>$Z20</formula>
    </cfRule>
  </conditionalFormatting>
  <conditionalFormatting sqref="Y20:Y23">
    <cfRule type="expression" dxfId="31" priority="32" stopIfTrue="1">
      <formula>AJ20</formula>
    </cfRule>
  </conditionalFormatting>
  <conditionalFormatting sqref="C20:X20">
    <cfRule type="cellIs" dxfId="30" priority="31" stopIfTrue="1" operator="equal">
      <formula>$Z20</formula>
    </cfRule>
  </conditionalFormatting>
  <conditionalFormatting sqref="Y20:Y23">
    <cfRule type="expression" dxfId="29" priority="30" stopIfTrue="1">
      <formula>AJ20</formula>
    </cfRule>
  </conditionalFormatting>
  <conditionalFormatting sqref="C20:X20">
    <cfRule type="cellIs" dxfId="28" priority="29" stopIfTrue="1" operator="equal">
      <formula>$Z20</formula>
    </cfRule>
  </conditionalFormatting>
  <conditionalFormatting sqref="Y44:Y47">
    <cfRule type="expression" dxfId="27" priority="28" stopIfTrue="1">
      <formula>AJ44</formula>
    </cfRule>
  </conditionalFormatting>
  <conditionalFormatting sqref="C44:X44">
    <cfRule type="cellIs" dxfId="26" priority="27" stopIfTrue="1" operator="equal">
      <formula>$Z44</formula>
    </cfRule>
  </conditionalFormatting>
  <conditionalFormatting sqref="C44:X44">
    <cfRule type="cellIs" dxfId="25" priority="26" stopIfTrue="1" operator="equal">
      <formula>$Z44</formula>
    </cfRule>
  </conditionalFormatting>
  <conditionalFormatting sqref="Y44:Y47">
    <cfRule type="expression" dxfId="24" priority="25" stopIfTrue="1">
      <formula>AJ44</formula>
    </cfRule>
  </conditionalFormatting>
  <conditionalFormatting sqref="C44:X44">
    <cfRule type="cellIs" dxfId="23" priority="24" stopIfTrue="1" operator="equal">
      <formula>$Z44</formula>
    </cfRule>
  </conditionalFormatting>
  <conditionalFormatting sqref="Y44:Y47">
    <cfRule type="expression" dxfId="22" priority="23" stopIfTrue="1">
      <formula>AJ44</formula>
    </cfRule>
  </conditionalFormatting>
  <conditionalFormatting sqref="C44:X44">
    <cfRule type="cellIs" dxfId="21" priority="22" stopIfTrue="1" operator="equal">
      <formula>$Z44</formula>
    </cfRule>
  </conditionalFormatting>
  <conditionalFormatting sqref="Y32:Y35">
    <cfRule type="expression" dxfId="20" priority="21" stopIfTrue="1">
      <formula>AJ32</formula>
    </cfRule>
  </conditionalFormatting>
  <conditionalFormatting sqref="C32:X32">
    <cfRule type="cellIs" dxfId="19" priority="20" stopIfTrue="1" operator="equal">
      <formula>$Z32</formula>
    </cfRule>
  </conditionalFormatting>
  <conditionalFormatting sqref="C32:X32">
    <cfRule type="cellIs" dxfId="18" priority="19" stopIfTrue="1" operator="equal">
      <formula>$Z32</formula>
    </cfRule>
  </conditionalFormatting>
  <conditionalFormatting sqref="Y32:Y35">
    <cfRule type="expression" dxfId="17" priority="18" stopIfTrue="1">
      <formula>AJ32</formula>
    </cfRule>
  </conditionalFormatting>
  <conditionalFormatting sqref="C32:X32">
    <cfRule type="cellIs" dxfId="16" priority="17" stopIfTrue="1" operator="equal">
      <formula>$Z32</formula>
    </cfRule>
  </conditionalFormatting>
  <conditionalFormatting sqref="Y32:Y35">
    <cfRule type="expression" dxfId="15" priority="16" stopIfTrue="1">
      <formula>AJ32</formula>
    </cfRule>
  </conditionalFormatting>
  <conditionalFormatting sqref="C32:X32">
    <cfRule type="cellIs" dxfId="14" priority="15" stopIfTrue="1" operator="equal">
      <formula>$Z32</formula>
    </cfRule>
  </conditionalFormatting>
  <conditionalFormatting sqref="Y38:Y41">
    <cfRule type="expression" dxfId="13" priority="14" stopIfTrue="1">
      <formula>AJ38</formula>
    </cfRule>
  </conditionalFormatting>
  <conditionalFormatting sqref="C38:X38">
    <cfRule type="cellIs" dxfId="12" priority="13" stopIfTrue="1" operator="equal">
      <formula>$Z38</formula>
    </cfRule>
  </conditionalFormatting>
  <conditionalFormatting sqref="C38:X38">
    <cfRule type="cellIs" dxfId="11" priority="12" stopIfTrue="1" operator="equal">
      <formula>$Z38</formula>
    </cfRule>
  </conditionalFormatting>
  <conditionalFormatting sqref="Y38:Y41">
    <cfRule type="expression" dxfId="10" priority="11" stopIfTrue="1">
      <formula>AJ38</formula>
    </cfRule>
  </conditionalFormatting>
  <conditionalFormatting sqref="C38:X38">
    <cfRule type="cellIs" dxfId="9" priority="10" stopIfTrue="1" operator="equal">
      <formula>$Z38</formula>
    </cfRule>
  </conditionalFormatting>
  <conditionalFormatting sqref="Y38:Y41">
    <cfRule type="expression" dxfId="8" priority="9" stopIfTrue="1">
      <formula>AJ38</formula>
    </cfRule>
  </conditionalFormatting>
  <conditionalFormatting sqref="C38:X38">
    <cfRule type="cellIs" dxfId="7" priority="8" stopIfTrue="1" operator="equal">
      <formula>$Z38</formula>
    </cfRule>
  </conditionalFormatting>
  <conditionalFormatting sqref="Y50:Y53">
    <cfRule type="expression" dxfId="6" priority="7" stopIfTrue="1">
      <formula>AJ50</formula>
    </cfRule>
  </conditionalFormatting>
  <conditionalFormatting sqref="C50:X50">
    <cfRule type="cellIs" dxfId="5" priority="6" stopIfTrue="1" operator="equal">
      <formula>$Z50</formula>
    </cfRule>
  </conditionalFormatting>
  <conditionalFormatting sqref="C50:X50">
    <cfRule type="cellIs" dxfId="4" priority="5" stopIfTrue="1" operator="equal">
      <formula>$Z50</formula>
    </cfRule>
  </conditionalFormatting>
  <conditionalFormatting sqref="Y50:Y53">
    <cfRule type="expression" dxfId="3" priority="4" stopIfTrue="1">
      <formula>AJ50</formula>
    </cfRule>
  </conditionalFormatting>
  <conditionalFormatting sqref="C50:X50">
    <cfRule type="cellIs" dxfId="2" priority="3" stopIfTrue="1" operator="equal">
      <formula>$Z50</formula>
    </cfRule>
  </conditionalFormatting>
  <conditionalFormatting sqref="Y50:Y53">
    <cfRule type="expression" dxfId="1" priority="2" stopIfTrue="1">
      <formula>AJ50</formula>
    </cfRule>
  </conditionalFormatting>
  <conditionalFormatting sqref="C50:X50">
    <cfRule type="cellIs" dxfId="0" priority="1" stopIfTrue="1" operator="equal">
      <formula>$Z50</formula>
    </cfRule>
  </conditionalFormatting>
  <printOptions horizontalCentered="1"/>
  <pageMargins left="0.31527777777777777" right="0.31527777777777777" top="0.39374999999999999" bottom="0.39374999999999999" header="0.51180555555555551" footer="0.51180555555555551"/>
  <pageSetup paperSize="9" firstPageNumber="0" orientation="landscape" horizontalDpi="300" verticalDpi="300" r:id="rId1"/>
  <headerFooter alignWithMargins="0"/>
  <rowBreaks count="2" manualBreakCount="2">
    <brk id="29" max="24" man="1"/>
    <brk id="53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12</vt:i4>
      </vt:variant>
    </vt:vector>
  </HeadingPairs>
  <TitlesOfParts>
    <vt:vector size="18" baseType="lpstr">
      <vt:lpstr>P Wieniecka&gt;Dębowa</vt:lpstr>
      <vt:lpstr>P Dębowa&gt;Wieniecka</vt:lpstr>
      <vt:lpstr>S Wieniecka&gt;Dębowa</vt:lpstr>
      <vt:lpstr>S Dębowa&gt;Wieniecka</vt:lpstr>
      <vt:lpstr>N Wieniecka&gt;Dębowa</vt:lpstr>
      <vt:lpstr>N Dębowa&gt;Wieniecka</vt:lpstr>
      <vt:lpstr>'N Dębowa&gt;Wieniecka'!Obszar_wydruku</vt:lpstr>
      <vt:lpstr>'N Wieniecka&gt;Dębowa'!Obszar_wydruku</vt:lpstr>
      <vt:lpstr>'P Dębowa&gt;Wieniecka'!Obszar_wydruku</vt:lpstr>
      <vt:lpstr>'P Wieniecka&gt;Dębowa'!Obszar_wydruku</vt:lpstr>
      <vt:lpstr>'S Dębowa&gt;Wieniecka'!Obszar_wydruku</vt:lpstr>
      <vt:lpstr>'S Wieniecka&gt;Dębowa'!Obszar_wydruku</vt:lpstr>
      <vt:lpstr>'N Dębowa&gt;Wieniecka'!Tytuły_wydruku</vt:lpstr>
      <vt:lpstr>'N Wieniecka&gt;Dębowa'!Tytuły_wydruku</vt:lpstr>
      <vt:lpstr>'P Dębowa&gt;Wieniecka'!Tytuły_wydruku</vt:lpstr>
      <vt:lpstr>'P Wieniecka&gt;Dębowa'!Tytuły_wydruku</vt:lpstr>
      <vt:lpstr>'S Dębowa&gt;Wieniecka'!Tytuły_wydruku</vt:lpstr>
      <vt:lpstr>'S Wieniecka&gt;Dębowa'!Tytuły_wydruku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</dc:creator>
  <cp:lastModifiedBy>Gromadzki</cp:lastModifiedBy>
  <cp:lastPrinted>2016-05-23T09:29:54Z</cp:lastPrinted>
  <dcterms:created xsi:type="dcterms:W3CDTF">2016-03-12T10:21:56Z</dcterms:created>
  <dcterms:modified xsi:type="dcterms:W3CDTF">2016-05-23T09:32:59Z</dcterms:modified>
</cp:coreProperties>
</file>