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My Documents\CW 2016\wyniki\Załącznik nr 1\"/>
    </mc:Choice>
  </mc:AlternateContent>
  <bookViews>
    <workbookView xWindow="0" yWindow="0" windowWidth="28800" windowHeight="12435" tabRatio="899" activeTab="5"/>
  </bookViews>
  <sheets>
    <sheet name="P Modzerowo&gt;Promienna" sheetId="9" r:id="rId1"/>
    <sheet name="P Promienna&gt;Modzerowo" sheetId="1" r:id="rId2"/>
    <sheet name="S Modzerowo&gt;Promienna" sheetId="14" r:id="rId3"/>
    <sheet name="S Promienna&gt;Modzerowo" sheetId="15" r:id="rId4"/>
    <sheet name="N Modzerowo&gt;Promienna" sheetId="16" r:id="rId5"/>
    <sheet name="N Promienna&gt;Modzerowo" sheetId="17" r:id="rId6"/>
  </sheets>
  <definedNames>
    <definedName name="_xlnm.Print_Area" localSheetId="4">'N Modzerowo&gt;Promienna'!$A$6:$X$31</definedName>
    <definedName name="_xlnm.Print_Area" localSheetId="5">'N Promienna&gt;Modzerowo'!$A$6:$Y$31</definedName>
    <definedName name="_xlnm.Print_Area" localSheetId="0">'P Modzerowo&gt;Promienna'!$A$6:$AB$91</definedName>
    <definedName name="_xlnm.Print_Area" localSheetId="1">'P Promienna&gt;Modzerowo'!$A$6:$AC$85</definedName>
    <definedName name="_xlnm.Print_Area" localSheetId="2">'S Modzerowo&gt;Promienna'!$A$6:$AB$43</definedName>
    <definedName name="_xlnm.Print_Area" localSheetId="3">'S Promienna&gt;Modzerowo'!$A$6:$AC$37</definedName>
    <definedName name="_xlnm.Print_Titles" localSheetId="4">'N Modzerowo&gt;Promienna'!$1:$5</definedName>
    <definedName name="_xlnm.Print_Titles" localSheetId="5">'N Promienna&gt;Modzerowo'!$1:$5</definedName>
    <definedName name="_xlnm.Print_Titles" localSheetId="0">'P Modzerowo&gt;Promienna'!$1:$5</definedName>
    <definedName name="_xlnm.Print_Titles" localSheetId="1">'P Promienna&gt;Modzerowo'!$1:$5</definedName>
    <definedName name="_xlnm.Print_Titles" localSheetId="2">'S Modzerowo&gt;Promienna'!$1:$5</definedName>
    <definedName name="_xlnm.Print_Titles" localSheetId="3">'S Promienna&gt;Modzerowo'!$1:$5</definedName>
  </definedNames>
  <calcPr calcId="152511"/>
</workbook>
</file>

<file path=xl/calcChain.xml><?xml version="1.0" encoding="utf-8"?>
<calcChain xmlns="http://schemas.openxmlformats.org/spreadsheetml/2006/main">
  <c r="AD38" i="14" l="1"/>
  <c r="AD32" i="14"/>
  <c r="AD26" i="14"/>
  <c r="AD20" i="14"/>
  <c r="AD14" i="14"/>
  <c r="AD8" i="14"/>
  <c r="AD86" i="9"/>
  <c r="AD80" i="9"/>
  <c r="AD74" i="9"/>
  <c r="AD68" i="9"/>
  <c r="AD62" i="9"/>
  <c r="AD56" i="9"/>
  <c r="AD50" i="9"/>
  <c r="AD44" i="9"/>
  <c r="AD38" i="9"/>
  <c r="AD32" i="9"/>
  <c r="AD26" i="9"/>
  <c r="AD20" i="9"/>
  <c r="AD14" i="9"/>
  <c r="AD8" i="9"/>
  <c r="AD90" i="9" s="1"/>
  <c r="AD42" i="14" l="1"/>
  <c r="R16" i="9"/>
  <c r="AC27" i="15" l="1"/>
  <c r="C40" i="1"/>
  <c r="C10" i="17"/>
  <c r="G28" i="14"/>
  <c r="G10" i="14"/>
  <c r="G88" i="9"/>
  <c r="C88" i="9"/>
  <c r="C86" i="9"/>
  <c r="G82" i="9"/>
  <c r="C58" i="9"/>
  <c r="G70" i="9"/>
  <c r="G40" i="9"/>
  <c r="C22" i="9"/>
  <c r="G28" i="9"/>
  <c r="G16" i="9"/>
  <c r="G34" i="9"/>
  <c r="C76" i="9"/>
  <c r="C64" i="9"/>
  <c r="C52" i="9"/>
  <c r="C22" i="14"/>
  <c r="C16" i="15"/>
  <c r="C70" i="1"/>
  <c r="C58" i="1"/>
  <c r="C46" i="1"/>
  <c r="C22" i="1"/>
  <c r="C16" i="1"/>
  <c r="C34" i="1"/>
  <c r="D86" i="9" l="1"/>
  <c r="E86" i="9" s="1"/>
  <c r="F86" i="9" s="1"/>
  <c r="G86" i="9" s="1"/>
  <c r="C76" i="1"/>
  <c r="C82" i="1"/>
  <c r="C8" i="16"/>
  <c r="W10" i="9"/>
  <c r="U10" i="9"/>
  <c r="R10" i="9"/>
  <c r="O10" i="9"/>
  <c r="AB9" i="9"/>
  <c r="C8" i="9"/>
  <c r="AB7" i="9"/>
  <c r="C34" i="15"/>
  <c r="E43" i="14"/>
  <c r="D42" i="14"/>
  <c r="C43" i="14"/>
  <c r="S28" i="16"/>
  <c r="Q28" i="16"/>
  <c r="N28" i="16"/>
  <c r="K28" i="16"/>
  <c r="F28" i="16"/>
  <c r="C26" i="16"/>
  <c r="S22" i="16"/>
  <c r="Q22" i="16"/>
  <c r="N22" i="16"/>
  <c r="K22" i="16"/>
  <c r="F22" i="16"/>
  <c r="C20" i="16"/>
  <c r="Q16" i="16"/>
  <c r="N16" i="16"/>
  <c r="F16" i="16"/>
  <c r="C14" i="16"/>
  <c r="S10" i="16"/>
  <c r="Q10" i="16"/>
  <c r="N10" i="16"/>
  <c r="K10" i="16"/>
  <c r="F10" i="16"/>
  <c r="W31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X30" i="17"/>
  <c r="W30" i="17"/>
  <c r="V30" i="17"/>
  <c r="U30" i="17"/>
  <c r="T30" i="17"/>
  <c r="S30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T28" i="17"/>
  <c r="O28" i="17"/>
  <c r="I28" i="17"/>
  <c r="H28" i="17"/>
  <c r="C26" i="17"/>
  <c r="D26" i="17" s="1"/>
  <c r="E26" i="17" s="1"/>
  <c r="F26" i="17" s="1"/>
  <c r="G26" i="17" s="1"/>
  <c r="H26" i="17" s="1"/>
  <c r="I26" i="17" s="1"/>
  <c r="J26" i="17" s="1"/>
  <c r="K26" i="17" s="1"/>
  <c r="L26" i="17" s="1"/>
  <c r="M26" i="17" s="1"/>
  <c r="N26" i="17" s="1"/>
  <c r="O26" i="17" s="1"/>
  <c r="P26" i="17" s="1"/>
  <c r="Q26" i="17" s="1"/>
  <c r="R26" i="17" s="1"/>
  <c r="S26" i="17" s="1"/>
  <c r="T26" i="17" s="1"/>
  <c r="U26" i="17" s="1"/>
  <c r="V26" i="17" s="1"/>
  <c r="W26" i="17" s="1"/>
  <c r="X26" i="17" s="1"/>
  <c r="Y25" i="17"/>
  <c r="T22" i="17"/>
  <c r="O22" i="17"/>
  <c r="H22" i="17"/>
  <c r="C20" i="17"/>
  <c r="D20" i="17" s="1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T20" i="17" s="1"/>
  <c r="U20" i="17" s="1"/>
  <c r="V20" i="17" s="1"/>
  <c r="W20" i="17" s="1"/>
  <c r="X20" i="17" s="1"/>
  <c r="Y19" i="17"/>
  <c r="H16" i="17"/>
  <c r="C14" i="17"/>
  <c r="D14" i="17" s="1"/>
  <c r="E14" i="17" s="1"/>
  <c r="F14" i="17" s="1"/>
  <c r="G14" i="17" s="1"/>
  <c r="H14" i="17" s="1"/>
  <c r="I14" i="17" s="1"/>
  <c r="J14" i="17" s="1"/>
  <c r="K14" i="17" s="1"/>
  <c r="L14" i="17" s="1"/>
  <c r="M14" i="17" s="1"/>
  <c r="N14" i="17" s="1"/>
  <c r="O14" i="17" s="1"/>
  <c r="P14" i="17" s="1"/>
  <c r="Q14" i="17" s="1"/>
  <c r="R14" i="17" s="1"/>
  <c r="S14" i="17" s="1"/>
  <c r="T14" i="17" s="1"/>
  <c r="U14" i="17" s="1"/>
  <c r="V14" i="17" s="1"/>
  <c r="W14" i="17" s="1"/>
  <c r="X14" i="17" s="1"/>
  <c r="Y13" i="17"/>
  <c r="T10" i="17"/>
  <c r="O10" i="17"/>
  <c r="L10" i="17"/>
  <c r="I10" i="17"/>
  <c r="H10" i="17"/>
  <c r="C8" i="17"/>
  <c r="Y7" i="17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X25" i="16"/>
  <c r="X19" i="16"/>
  <c r="X13" i="16"/>
  <c r="X7" i="16"/>
  <c r="G38" i="14"/>
  <c r="G26" i="14"/>
  <c r="G14" i="14"/>
  <c r="G8" i="14"/>
  <c r="T76" i="1"/>
  <c r="O76" i="1"/>
  <c r="L76" i="1"/>
  <c r="I76" i="1"/>
  <c r="H76" i="1"/>
  <c r="C74" i="1"/>
  <c r="AC73" i="1"/>
  <c r="X70" i="1"/>
  <c r="T70" i="1"/>
  <c r="O70" i="1"/>
  <c r="L70" i="1"/>
  <c r="I70" i="1"/>
  <c r="H70" i="1"/>
  <c r="C68" i="1"/>
  <c r="AC67" i="1"/>
  <c r="T64" i="1"/>
  <c r="O64" i="1"/>
  <c r="L64" i="1"/>
  <c r="I64" i="1"/>
  <c r="H64" i="1"/>
  <c r="C62" i="1"/>
  <c r="AC61" i="1"/>
  <c r="X58" i="1"/>
  <c r="T58" i="1"/>
  <c r="O58" i="1"/>
  <c r="L58" i="1"/>
  <c r="I58" i="1"/>
  <c r="H58" i="1"/>
  <c r="C56" i="1"/>
  <c r="AC55" i="1"/>
  <c r="H86" i="9"/>
  <c r="I86" i="9" s="1"/>
  <c r="J86" i="9" s="1"/>
  <c r="K86" i="9" s="1"/>
  <c r="L86" i="9" s="1"/>
  <c r="M86" i="9" s="1"/>
  <c r="N86" i="9" s="1"/>
  <c r="O86" i="9" s="1"/>
  <c r="P86" i="9" s="1"/>
  <c r="Q86" i="9" s="1"/>
  <c r="R86" i="9" s="1"/>
  <c r="S86" i="9" s="1"/>
  <c r="T86" i="9" s="1"/>
  <c r="U86" i="9" s="1"/>
  <c r="V86" i="9" s="1"/>
  <c r="W86" i="9" s="1"/>
  <c r="X86" i="9" s="1"/>
  <c r="Y86" i="9" s="1"/>
  <c r="Z86" i="9" s="1"/>
  <c r="AA86" i="9" s="1"/>
  <c r="G80" i="9"/>
  <c r="H80" i="9" s="1"/>
  <c r="I80" i="9" s="1"/>
  <c r="J80" i="9" s="1"/>
  <c r="K80" i="9" s="1"/>
  <c r="L80" i="9" s="1"/>
  <c r="M80" i="9" s="1"/>
  <c r="N80" i="9" s="1"/>
  <c r="O80" i="9" s="1"/>
  <c r="P80" i="9" s="1"/>
  <c r="Q80" i="9" s="1"/>
  <c r="R80" i="9" s="1"/>
  <c r="S80" i="9" s="1"/>
  <c r="T80" i="9" s="1"/>
  <c r="U80" i="9" s="1"/>
  <c r="V80" i="9" s="1"/>
  <c r="W80" i="9" s="1"/>
  <c r="X80" i="9" s="1"/>
  <c r="Y80" i="9" s="1"/>
  <c r="Z80" i="9" s="1"/>
  <c r="AA80" i="9" s="1"/>
  <c r="G68" i="9"/>
  <c r="H68" i="9" s="1"/>
  <c r="I68" i="9" s="1"/>
  <c r="J68" i="9" s="1"/>
  <c r="K68" i="9" s="1"/>
  <c r="L68" i="9" s="1"/>
  <c r="M68" i="9" s="1"/>
  <c r="N68" i="9" s="1"/>
  <c r="O68" i="9" s="1"/>
  <c r="P68" i="9" s="1"/>
  <c r="Q68" i="9" s="1"/>
  <c r="R68" i="9" s="1"/>
  <c r="S68" i="9" s="1"/>
  <c r="T68" i="9" s="1"/>
  <c r="U68" i="9" s="1"/>
  <c r="V68" i="9" s="1"/>
  <c r="W68" i="9" s="1"/>
  <c r="X68" i="9" s="1"/>
  <c r="Y68" i="9" s="1"/>
  <c r="Z68" i="9" s="1"/>
  <c r="AA68" i="9" s="1"/>
  <c r="G44" i="9"/>
  <c r="H44" i="9" s="1"/>
  <c r="I44" i="9" s="1"/>
  <c r="J44" i="9" s="1"/>
  <c r="K44" i="9" s="1"/>
  <c r="L44" i="9" s="1"/>
  <c r="M44" i="9" s="1"/>
  <c r="N44" i="9" s="1"/>
  <c r="O44" i="9" s="1"/>
  <c r="P44" i="9" s="1"/>
  <c r="Q44" i="9" s="1"/>
  <c r="R44" i="9" s="1"/>
  <c r="S44" i="9" s="1"/>
  <c r="T44" i="9" s="1"/>
  <c r="U44" i="9" s="1"/>
  <c r="V44" i="9" s="1"/>
  <c r="W44" i="9" s="1"/>
  <c r="X44" i="9" s="1"/>
  <c r="Y44" i="9" s="1"/>
  <c r="Z44" i="9" s="1"/>
  <c r="AA44" i="9" s="1"/>
  <c r="G38" i="9"/>
  <c r="H38" i="9" s="1"/>
  <c r="I38" i="9" s="1"/>
  <c r="J38" i="9" s="1"/>
  <c r="K38" i="9" s="1"/>
  <c r="L38" i="9" s="1"/>
  <c r="M38" i="9" s="1"/>
  <c r="N38" i="9" s="1"/>
  <c r="O38" i="9" s="1"/>
  <c r="P38" i="9" s="1"/>
  <c r="Q38" i="9" s="1"/>
  <c r="R38" i="9" s="1"/>
  <c r="S38" i="9" s="1"/>
  <c r="T38" i="9" s="1"/>
  <c r="U38" i="9" s="1"/>
  <c r="V38" i="9" s="1"/>
  <c r="W38" i="9" s="1"/>
  <c r="X38" i="9" s="1"/>
  <c r="Y38" i="9" s="1"/>
  <c r="Z38" i="9" s="1"/>
  <c r="AA38" i="9" s="1"/>
  <c r="G32" i="9"/>
  <c r="H32" i="9" s="1"/>
  <c r="I32" i="9" s="1"/>
  <c r="J32" i="9" s="1"/>
  <c r="K32" i="9" s="1"/>
  <c r="L32" i="9" s="1"/>
  <c r="M32" i="9" s="1"/>
  <c r="N32" i="9" s="1"/>
  <c r="O32" i="9" s="1"/>
  <c r="P32" i="9" s="1"/>
  <c r="Q32" i="9" s="1"/>
  <c r="R32" i="9" s="1"/>
  <c r="S32" i="9" s="1"/>
  <c r="T32" i="9" s="1"/>
  <c r="U32" i="9" s="1"/>
  <c r="V32" i="9" s="1"/>
  <c r="W32" i="9" s="1"/>
  <c r="X32" i="9" s="1"/>
  <c r="Y32" i="9" s="1"/>
  <c r="Z32" i="9" s="1"/>
  <c r="AA32" i="9" s="1"/>
  <c r="G26" i="9"/>
  <c r="H26" i="9" s="1"/>
  <c r="I26" i="9" s="1"/>
  <c r="J26" i="9" s="1"/>
  <c r="K26" i="9" s="1"/>
  <c r="L26" i="9" s="1"/>
  <c r="M26" i="9" s="1"/>
  <c r="N26" i="9" s="1"/>
  <c r="O26" i="9" s="1"/>
  <c r="P26" i="9" s="1"/>
  <c r="Q26" i="9" s="1"/>
  <c r="R26" i="9" s="1"/>
  <c r="S26" i="9" s="1"/>
  <c r="T26" i="9" s="1"/>
  <c r="U26" i="9" s="1"/>
  <c r="V26" i="9" s="1"/>
  <c r="W26" i="9" s="1"/>
  <c r="X26" i="9" s="1"/>
  <c r="Y26" i="9" s="1"/>
  <c r="Z26" i="9" s="1"/>
  <c r="AA26" i="9" s="1"/>
  <c r="G14" i="9"/>
  <c r="H14" i="9" s="1"/>
  <c r="I14" i="9" s="1"/>
  <c r="J14" i="9" s="1"/>
  <c r="K14" i="9" s="1"/>
  <c r="L14" i="9" s="1"/>
  <c r="M14" i="9" s="1"/>
  <c r="N14" i="9" s="1"/>
  <c r="O14" i="9" s="1"/>
  <c r="W82" i="9"/>
  <c r="U82" i="9"/>
  <c r="R82" i="9"/>
  <c r="O82" i="9"/>
  <c r="J82" i="9"/>
  <c r="AB79" i="9"/>
  <c r="W76" i="9"/>
  <c r="U76" i="9"/>
  <c r="R76" i="9"/>
  <c r="O76" i="9"/>
  <c r="J76" i="9"/>
  <c r="G76" i="9"/>
  <c r="C74" i="9"/>
  <c r="AB73" i="9"/>
  <c r="W70" i="9"/>
  <c r="R70" i="9"/>
  <c r="O70" i="9"/>
  <c r="J70" i="9"/>
  <c r="AB67" i="9"/>
  <c r="AA37" i="15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D37" i="15"/>
  <c r="C37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T34" i="15"/>
  <c r="L34" i="15"/>
  <c r="I34" i="15"/>
  <c r="C32" i="15"/>
  <c r="AC31" i="15"/>
  <c r="X28" i="15"/>
  <c r="T28" i="15"/>
  <c r="O28" i="15"/>
  <c r="L28" i="15"/>
  <c r="I28" i="15"/>
  <c r="H28" i="15"/>
  <c r="C26" i="15"/>
  <c r="AC25" i="15"/>
  <c r="T22" i="15"/>
  <c r="O22" i="15"/>
  <c r="I22" i="15"/>
  <c r="H22" i="15"/>
  <c r="C20" i="15"/>
  <c r="AC19" i="15"/>
  <c r="X16" i="15"/>
  <c r="T16" i="15"/>
  <c r="O16" i="15"/>
  <c r="L16" i="15"/>
  <c r="I16" i="15"/>
  <c r="H16" i="15"/>
  <c r="C14" i="15"/>
  <c r="AC13" i="15"/>
  <c r="T10" i="15"/>
  <c r="O10" i="15"/>
  <c r="L10" i="15"/>
  <c r="I10" i="15"/>
  <c r="H10" i="15"/>
  <c r="C8" i="15"/>
  <c r="AC7" i="15"/>
  <c r="Z43" i="14"/>
  <c r="Y43" i="14"/>
  <c r="X43" i="14"/>
  <c r="W43" i="14"/>
  <c r="V43" i="14"/>
  <c r="U43" i="14"/>
  <c r="T43" i="14"/>
  <c r="S43" i="14"/>
  <c r="R43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D43" i="14"/>
  <c r="AA42" i="14"/>
  <c r="Z42" i="14"/>
  <c r="Y42" i="14"/>
  <c r="X42" i="14"/>
  <c r="W42" i="14"/>
  <c r="V42" i="14"/>
  <c r="U42" i="14"/>
  <c r="T42" i="14"/>
  <c r="S42" i="14"/>
  <c r="R42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U40" i="14"/>
  <c r="AB37" i="14"/>
  <c r="W34" i="14"/>
  <c r="U34" i="14"/>
  <c r="R34" i="14"/>
  <c r="J34" i="14"/>
  <c r="G34" i="14"/>
  <c r="C32" i="14"/>
  <c r="AB31" i="14"/>
  <c r="W28" i="14"/>
  <c r="U28" i="14"/>
  <c r="R28" i="14"/>
  <c r="O28" i="14"/>
  <c r="J28" i="14"/>
  <c r="AB25" i="14"/>
  <c r="W22" i="14"/>
  <c r="U22" i="14"/>
  <c r="R22" i="14"/>
  <c r="O22" i="14"/>
  <c r="J22" i="14"/>
  <c r="G22" i="14"/>
  <c r="C20" i="14"/>
  <c r="AB19" i="14"/>
  <c r="W16" i="14"/>
  <c r="U16" i="14"/>
  <c r="R16" i="14"/>
  <c r="O16" i="14"/>
  <c r="J16" i="14"/>
  <c r="AB13" i="14"/>
  <c r="W10" i="14"/>
  <c r="U10" i="14"/>
  <c r="R10" i="14"/>
  <c r="O10" i="14"/>
  <c r="J10" i="14"/>
  <c r="AB7" i="14"/>
  <c r="Q90" i="9"/>
  <c r="R90" i="9"/>
  <c r="S90" i="9"/>
  <c r="T90" i="9"/>
  <c r="U90" i="9"/>
  <c r="V90" i="9"/>
  <c r="Q91" i="9"/>
  <c r="R91" i="9"/>
  <c r="S91" i="9"/>
  <c r="T91" i="9"/>
  <c r="U91" i="9"/>
  <c r="V91" i="9"/>
  <c r="W88" i="9"/>
  <c r="U88" i="9"/>
  <c r="R88" i="9"/>
  <c r="O88" i="9"/>
  <c r="J88" i="9"/>
  <c r="AB85" i="9"/>
  <c r="W64" i="9"/>
  <c r="U64" i="9"/>
  <c r="R64" i="9"/>
  <c r="O64" i="9"/>
  <c r="J64" i="9"/>
  <c r="G64" i="9"/>
  <c r="C62" i="9"/>
  <c r="D62" i="9" s="1"/>
  <c r="E62" i="9" s="1"/>
  <c r="F62" i="9" s="1"/>
  <c r="G62" i="9" s="1"/>
  <c r="H62" i="9" s="1"/>
  <c r="I62" i="9" s="1"/>
  <c r="J62" i="9" s="1"/>
  <c r="K62" i="9" s="1"/>
  <c r="L62" i="9" s="1"/>
  <c r="M62" i="9" s="1"/>
  <c r="N62" i="9" s="1"/>
  <c r="O62" i="9" s="1"/>
  <c r="P62" i="9" s="1"/>
  <c r="Q62" i="9" s="1"/>
  <c r="R62" i="9" s="1"/>
  <c r="S62" i="9" s="1"/>
  <c r="T62" i="9" s="1"/>
  <c r="U62" i="9" s="1"/>
  <c r="V62" i="9" s="1"/>
  <c r="W62" i="9" s="1"/>
  <c r="X62" i="9" s="1"/>
  <c r="Y62" i="9" s="1"/>
  <c r="Z62" i="9" s="1"/>
  <c r="AA62" i="9" s="1"/>
  <c r="AB61" i="9"/>
  <c r="W58" i="9"/>
  <c r="U58" i="9"/>
  <c r="R58" i="9"/>
  <c r="O58" i="9"/>
  <c r="J58" i="9"/>
  <c r="G58" i="9"/>
  <c r="C56" i="9"/>
  <c r="D56" i="9" s="1"/>
  <c r="E56" i="9" s="1"/>
  <c r="F56" i="9" s="1"/>
  <c r="G56" i="9" s="1"/>
  <c r="H56" i="9" s="1"/>
  <c r="I56" i="9" s="1"/>
  <c r="J56" i="9" s="1"/>
  <c r="K56" i="9" s="1"/>
  <c r="L56" i="9" s="1"/>
  <c r="M56" i="9" s="1"/>
  <c r="N56" i="9" s="1"/>
  <c r="O56" i="9" s="1"/>
  <c r="P56" i="9" s="1"/>
  <c r="Q56" i="9" s="1"/>
  <c r="R56" i="9" s="1"/>
  <c r="S56" i="9" s="1"/>
  <c r="T56" i="9" s="1"/>
  <c r="U56" i="9" s="1"/>
  <c r="V56" i="9" s="1"/>
  <c r="W56" i="9" s="1"/>
  <c r="X56" i="9" s="1"/>
  <c r="Y56" i="9" s="1"/>
  <c r="Z56" i="9" s="1"/>
  <c r="AA56" i="9" s="1"/>
  <c r="AB55" i="9"/>
  <c r="D90" i="9"/>
  <c r="E90" i="9"/>
  <c r="F90" i="9"/>
  <c r="G90" i="9"/>
  <c r="H90" i="9"/>
  <c r="I90" i="9"/>
  <c r="J90" i="9"/>
  <c r="K90" i="9"/>
  <c r="L90" i="9"/>
  <c r="M90" i="9"/>
  <c r="N90" i="9"/>
  <c r="O90" i="9"/>
  <c r="P90" i="9"/>
  <c r="W90" i="9"/>
  <c r="X90" i="9"/>
  <c r="Y90" i="9"/>
  <c r="Z90" i="9"/>
  <c r="AA90" i="9"/>
  <c r="C91" i="9"/>
  <c r="D91" i="9"/>
  <c r="E91" i="9"/>
  <c r="F91" i="9"/>
  <c r="G91" i="9"/>
  <c r="H91" i="9"/>
  <c r="I91" i="9"/>
  <c r="J91" i="9"/>
  <c r="K91" i="9"/>
  <c r="L91" i="9"/>
  <c r="M91" i="9"/>
  <c r="N91" i="9"/>
  <c r="O91" i="9"/>
  <c r="P91" i="9"/>
  <c r="W91" i="9"/>
  <c r="X91" i="9"/>
  <c r="Y91" i="9"/>
  <c r="Z91" i="9"/>
  <c r="W52" i="9"/>
  <c r="U52" i="9"/>
  <c r="R52" i="9"/>
  <c r="O52" i="9"/>
  <c r="J52" i="9"/>
  <c r="G52" i="9"/>
  <c r="C50" i="9"/>
  <c r="D50" i="9" s="1"/>
  <c r="E50" i="9" s="1"/>
  <c r="F50" i="9" s="1"/>
  <c r="G50" i="9" s="1"/>
  <c r="H50" i="9" s="1"/>
  <c r="I50" i="9" s="1"/>
  <c r="J50" i="9" s="1"/>
  <c r="K50" i="9" s="1"/>
  <c r="L50" i="9" s="1"/>
  <c r="M50" i="9" s="1"/>
  <c r="N50" i="9" s="1"/>
  <c r="O50" i="9" s="1"/>
  <c r="P50" i="9" s="1"/>
  <c r="Q50" i="9" s="1"/>
  <c r="R50" i="9" s="1"/>
  <c r="S50" i="9" s="1"/>
  <c r="T50" i="9" s="1"/>
  <c r="U50" i="9" s="1"/>
  <c r="V50" i="9" s="1"/>
  <c r="W50" i="9" s="1"/>
  <c r="X50" i="9" s="1"/>
  <c r="Y50" i="9" s="1"/>
  <c r="Z50" i="9" s="1"/>
  <c r="AA50" i="9" s="1"/>
  <c r="AB49" i="9"/>
  <c r="W46" i="9"/>
  <c r="U46" i="9"/>
  <c r="O46" i="9"/>
  <c r="J46" i="9"/>
  <c r="AB43" i="9"/>
  <c r="W40" i="9"/>
  <c r="U40" i="9"/>
  <c r="J40" i="9"/>
  <c r="AB37" i="9"/>
  <c r="W34" i="9"/>
  <c r="U34" i="9"/>
  <c r="R34" i="9"/>
  <c r="O34" i="9"/>
  <c r="AB31" i="9"/>
  <c r="U28" i="9"/>
  <c r="R28" i="9"/>
  <c r="O28" i="9"/>
  <c r="J28" i="9"/>
  <c r="AB25" i="9"/>
  <c r="W22" i="9"/>
  <c r="U22" i="9"/>
  <c r="R22" i="9"/>
  <c r="O22" i="9"/>
  <c r="J22" i="9"/>
  <c r="G22" i="9"/>
  <c r="C20" i="9"/>
  <c r="D20" i="9" s="1"/>
  <c r="E20" i="9" s="1"/>
  <c r="F20" i="9" s="1"/>
  <c r="G20" i="9" s="1"/>
  <c r="H20" i="9" s="1"/>
  <c r="I20" i="9" s="1"/>
  <c r="J20" i="9" s="1"/>
  <c r="K20" i="9" s="1"/>
  <c r="L20" i="9" s="1"/>
  <c r="M20" i="9" s="1"/>
  <c r="N20" i="9" s="1"/>
  <c r="O20" i="9" s="1"/>
  <c r="P20" i="9" s="1"/>
  <c r="Q20" i="9" s="1"/>
  <c r="R20" i="9" s="1"/>
  <c r="S20" i="9" s="1"/>
  <c r="T20" i="9" s="1"/>
  <c r="U20" i="9" s="1"/>
  <c r="V20" i="9" s="1"/>
  <c r="W20" i="9" s="1"/>
  <c r="X20" i="9" s="1"/>
  <c r="Y20" i="9" s="1"/>
  <c r="Z20" i="9" s="1"/>
  <c r="AA20" i="9" s="1"/>
  <c r="AB19" i="9"/>
  <c r="W16" i="9"/>
  <c r="U16" i="9"/>
  <c r="O16" i="9"/>
  <c r="J16" i="9"/>
  <c r="AB13" i="9"/>
  <c r="P84" i="1"/>
  <c r="Q84" i="1"/>
  <c r="R84" i="1"/>
  <c r="S84" i="1"/>
  <c r="T84" i="1"/>
  <c r="U84" i="1"/>
  <c r="V84" i="1"/>
  <c r="W84" i="1"/>
  <c r="X84" i="1"/>
  <c r="Y84" i="1"/>
  <c r="P85" i="1"/>
  <c r="Q85" i="1"/>
  <c r="R85" i="1"/>
  <c r="S85" i="1"/>
  <c r="T85" i="1"/>
  <c r="U85" i="1"/>
  <c r="V85" i="1"/>
  <c r="W85" i="1"/>
  <c r="X85" i="1"/>
  <c r="Y85" i="1"/>
  <c r="T82" i="1"/>
  <c r="O82" i="1"/>
  <c r="L82" i="1"/>
  <c r="I82" i="1"/>
  <c r="H82" i="1"/>
  <c r="C80" i="1"/>
  <c r="AC79" i="1"/>
  <c r="X52" i="1"/>
  <c r="T52" i="1"/>
  <c r="O52" i="1"/>
  <c r="L52" i="1"/>
  <c r="I52" i="1"/>
  <c r="H52" i="1"/>
  <c r="C50" i="1"/>
  <c r="AC49" i="1"/>
  <c r="X46" i="1"/>
  <c r="T46" i="1"/>
  <c r="O46" i="1"/>
  <c r="L46" i="1"/>
  <c r="I46" i="1"/>
  <c r="H46" i="1"/>
  <c r="C44" i="1"/>
  <c r="AC43" i="1"/>
  <c r="O40" i="1"/>
  <c r="L40" i="1"/>
  <c r="I40" i="1"/>
  <c r="H40" i="1"/>
  <c r="C38" i="1"/>
  <c r="AC37" i="1"/>
  <c r="T34" i="1"/>
  <c r="C32" i="1"/>
  <c r="AC31" i="1"/>
  <c r="T28" i="1"/>
  <c r="O28" i="1"/>
  <c r="L28" i="1"/>
  <c r="I28" i="1"/>
  <c r="H28" i="1"/>
  <c r="C26" i="1"/>
  <c r="AC25" i="1"/>
  <c r="O22" i="1"/>
  <c r="I22" i="1"/>
  <c r="C20" i="1"/>
  <c r="AC19" i="1"/>
  <c r="X16" i="1"/>
  <c r="T16" i="1"/>
  <c r="O16" i="1"/>
  <c r="L16" i="1"/>
  <c r="I16" i="1"/>
  <c r="H16" i="1"/>
  <c r="C14" i="1"/>
  <c r="AC13" i="1"/>
  <c r="T10" i="1"/>
  <c r="O10" i="1"/>
  <c r="L10" i="1"/>
  <c r="I10" i="1"/>
  <c r="H10" i="1"/>
  <c r="L84" i="1"/>
  <c r="M84" i="1"/>
  <c r="N84" i="1"/>
  <c r="O84" i="1"/>
  <c r="Z84" i="1"/>
  <c r="AA84" i="1"/>
  <c r="L85" i="1"/>
  <c r="M85" i="1"/>
  <c r="N85" i="1"/>
  <c r="O85" i="1"/>
  <c r="Z85" i="1"/>
  <c r="AA85" i="1"/>
  <c r="D38" i="1" l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AE38" i="1" s="1"/>
  <c r="D32" i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AE32" i="1" s="1"/>
  <c r="D26" i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AE26" i="1" s="1"/>
  <c r="D44" i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W44" i="1" s="1"/>
  <c r="X44" i="1" s="1"/>
  <c r="D50" i="1"/>
  <c r="E50" i="1" s="1"/>
  <c r="F50" i="1" s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D80" i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80" i="1" s="1"/>
  <c r="X80" i="1" s="1"/>
  <c r="AE80" i="1" s="1"/>
  <c r="D14" i="16"/>
  <c r="E14" i="16" s="1"/>
  <c r="F14" i="16" s="1"/>
  <c r="G14" i="16" s="1"/>
  <c r="H14" i="16" s="1"/>
  <c r="I14" i="16" s="1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V14" i="16" s="1"/>
  <c r="W14" i="16" s="1"/>
  <c r="D26" i="16"/>
  <c r="E26" i="16" s="1"/>
  <c r="F26" i="16" s="1"/>
  <c r="G26" i="16" s="1"/>
  <c r="H26" i="16" s="1"/>
  <c r="I26" i="16" s="1"/>
  <c r="J26" i="16" s="1"/>
  <c r="K26" i="16" s="1"/>
  <c r="L26" i="16" s="1"/>
  <c r="M26" i="16" s="1"/>
  <c r="N26" i="16" s="1"/>
  <c r="O26" i="16" s="1"/>
  <c r="P26" i="16" s="1"/>
  <c r="Q26" i="16" s="1"/>
  <c r="R26" i="16" s="1"/>
  <c r="S26" i="16" s="1"/>
  <c r="T26" i="16" s="1"/>
  <c r="U26" i="16" s="1"/>
  <c r="V26" i="16" s="1"/>
  <c r="W26" i="16" s="1"/>
  <c r="D14" i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D20" i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AE20" i="1" s="1"/>
  <c r="D8" i="16"/>
  <c r="E8" i="16" s="1"/>
  <c r="F8" i="16" s="1"/>
  <c r="G8" i="16" s="1"/>
  <c r="H8" i="16" s="1"/>
  <c r="I8" i="16" s="1"/>
  <c r="J8" i="16" s="1"/>
  <c r="K8" i="16" s="1"/>
  <c r="L8" i="16" s="1"/>
  <c r="M8" i="16" s="1"/>
  <c r="N8" i="16" s="1"/>
  <c r="O8" i="16" s="1"/>
  <c r="P8" i="16" s="1"/>
  <c r="Q8" i="16" s="1"/>
  <c r="R8" i="16" s="1"/>
  <c r="S8" i="16" s="1"/>
  <c r="T8" i="16" s="1"/>
  <c r="U8" i="16" s="1"/>
  <c r="V8" i="16" s="1"/>
  <c r="W8" i="16" s="1"/>
  <c r="D20" i="16"/>
  <c r="E20" i="16" s="1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R20" i="16" s="1"/>
  <c r="S20" i="16" s="1"/>
  <c r="T20" i="16" s="1"/>
  <c r="U20" i="16" s="1"/>
  <c r="V20" i="16" s="1"/>
  <c r="W20" i="16" s="1"/>
  <c r="D8" i="9"/>
  <c r="E8" i="9" s="1"/>
  <c r="F8" i="9" s="1"/>
  <c r="G8" i="9" s="1"/>
  <c r="H8" i="9" s="1"/>
  <c r="I8" i="9" s="1"/>
  <c r="J8" i="9" s="1"/>
  <c r="K8" i="9" s="1"/>
  <c r="L8" i="9" s="1"/>
  <c r="M8" i="9" s="1"/>
  <c r="N8" i="9" s="1"/>
  <c r="O8" i="9" s="1"/>
  <c r="P8" i="9" s="1"/>
  <c r="Q8" i="9" s="1"/>
  <c r="R8" i="9" s="1"/>
  <c r="S8" i="9" s="1"/>
  <c r="T8" i="9" s="1"/>
  <c r="U8" i="9" s="1"/>
  <c r="V8" i="9" s="1"/>
  <c r="W8" i="9" s="1"/>
  <c r="X8" i="9" s="1"/>
  <c r="Y8" i="9" s="1"/>
  <c r="Z8" i="9" s="1"/>
  <c r="AA8" i="9" s="1"/>
  <c r="D68" i="1"/>
  <c r="E68" i="1" s="1"/>
  <c r="F68" i="1" s="1"/>
  <c r="G68" i="1" s="1"/>
  <c r="H68" i="1" s="1"/>
  <c r="I68" i="1" s="1"/>
  <c r="J68" i="1" s="1"/>
  <c r="K68" i="1" s="1"/>
  <c r="L68" i="1" s="1"/>
  <c r="M68" i="1" s="1"/>
  <c r="N68" i="1" s="1"/>
  <c r="O68" i="1" s="1"/>
  <c r="P68" i="1" s="1"/>
  <c r="Q68" i="1" s="1"/>
  <c r="R68" i="1" s="1"/>
  <c r="S68" i="1" s="1"/>
  <c r="T68" i="1" s="1"/>
  <c r="U68" i="1" s="1"/>
  <c r="V68" i="1" s="1"/>
  <c r="W68" i="1" s="1"/>
  <c r="X68" i="1" s="1"/>
  <c r="D74" i="1"/>
  <c r="E74" i="1" s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Q74" i="1" s="1"/>
  <c r="R74" i="1" s="1"/>
  <c r="S74" i="1" s="1"/>
  <c r="T74" i="1" s="1"/>
  <c r="U74" i="1" s="1"/>
  <c r="V74" i="1" s="1"/>
  <c r="W74" i="1" s="1"/>
  <c r="X74" i="1" s="1"/>
  <c r="AE74" i="1" s="1"/>
  <c r="AC86" i="9"/>
  <c r="D56" i="1"/>
  <c r="E56" i="1" s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Q56" i="1" s="1"/>
  <c r="R56" i="1" s="1"/>
  <c r="S56" i="1" s="1"/>
  <c r="T56" i="1" s="1"/>
  <c r="U56" i="1" s="1"/>
  <c r="V56" i="1" s="1"/>
  <c r="W56" i="1" s="1"/>
  <c r="X56" i="1" s="1"/>
  <c r="D62" i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O62" i="1" s="1"/>
  <c r="P62" i="1" s="1"/>
  <c r="Q62" i="1" s="1"/>
  <c r="R62" i="1" s="1"/>
  <c r="S62" i="1" s="1"/>
  <c r="T62" i="1" s="1"/>
  <c r="U62" i="1" s="1"/>
  <c r="V62" i="1" s="1"/>
  <c r="W62" i="1" s="1"/>
  <c r="X62" i="1" s="1"/>
  <c r="AE62" i="1" s="1"/>
  <c r="AD62" i="1"/>
  <c r="D26" i="15"/>
  <c r="E26" i="15" s="1"/>
  <c r="F26" i="15" s="1"/>
  <c r="G26" i="15" s="1"/>
  <c r="H26" i="15" s="1"/>
  <c r="I26" i="15" s="1"/>
  <c r="J26" i="15" s="1"/>
  <c r="K26" i="15" s="1"/>
  <c r="L26" i="15" s="1"/>
  <c r="M26" i="15" s="1"/>
  <c r="N26" i="15" s="1"/>
  <c r="O26" i="15" s="1"/>
  <c r="P26" i="15" s="1"/>
  <c r="Q26" i="15" s="1"/>
  <c r="R26" i="15" s="1"/>
  <c r="S26" i="15" s="1"/>
  <c r="T26" i="15" s="1"/>
  <c r="U26" i="15" s="1"/>
  <c r="V26" i="15" s="1"/>
  <c r="W26" i="15" s="1"/>
  <c r="X26" i="15" s="1"/>
  <c r="D32" i="15"/>
  <c r="E32" i="15" s="1"/>
  <c r="F32" i="15" s="1"/>
  <c r="G32" i="15" s="1"/>
  <c r="H32" i="15" s="1"/>
  <c r="I32" i="15" s="1"/>
  <c r="J32" i="15" s="1"/>
  <c r="K32" i="15" s="1"/>
  <c r="L32" i="15" s="1"/>
  <c r="M32" i="15" s="1"/>
  <c r="N32" i="15" s="1"/>
  <c r="O32" i="15" s="1"/>
  <c r="P32" i="15" s="1"/>
  <c r="Q32" i="15" s="1"/>
  <c r="R32" i="15" s="1"/>
  <c r="S32" i="15" s="1"/>
  <c r="T32" i="15" s="1"/>
  <c r="U32" i="15" s="1"/>
  <c r="V32" i="15" s="1"/>
  <c r="W32" i="15" s="1"/>
  <c r="X32" i="15" s="1"/>
  <c r="AE32" i="15" s="1"/>
  <c r="D20" i="15"/>
  <c r="E20" i="15" s="1"/>
  <c r="F20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T20" i="15" s="1"/>
  <c r="U20" i="15" s="1"/>
  <c r="V20" i="15" s="1"/>
  <c r="W20" i="15" s="1"/>
  <c r="X20" i="15" s="1"/>
  <c r="AE20" i="15" s="1"/>
  <c r="AD20" i="15"/>
  <c r="D14" i="15"/>
  <c r="E14" i="15" s="1"/>
  <c r="F14" i="15" s="1"/>
  <c r="G14" i="15" s="1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V14" i="15" s="1"/>
  <c r="W14" i="15" s="1"/>
  <c r="X14" i="15" s="1"/>
  <c r="D8" i="15"/>
  <c r="E8" i="15" s="1"/>
  <c r="F8" i="15" s="1"/>
  <c r="G8" i="15" s="1"/>
  <c r="H8" i="15" s="1"/>
  <c r="I8" i="15" s="1"/>
  <c r="J8" i="15" s="1"/>
  <c r="K8" i="15" s="1"/>
  <c r="L8" i="15" s="1"/>
  <c r="M8" i="15" s="1"/>
  <c r="N8" i="15" s="1"/>
  <c r="O8" i="15" s="1"/>
  <c r="P8" i="15" s="1"/>
  <c r="Q8" i="15" s="1"/>
  <c r="R8" i="15" s="1"/>
  <c r="S8" i="15" s="1"/>
  <c r="T8" i="15" s="1"/>
  <c r="U8" i="15" s="1"/>
  <c r="V8" i="15" s="1"/>
  <c r="W8" i="15" s="1"/>
  <c r="X8" i="15" s="1"/>
  <c r="AE8" i="15" s="1"/>
  <c r="H26" i="14"/>
  <c r="H14" i="14"/>
  <c r="I14" i="14" s="1"/>
  <c r="H38" i="14"/>
  <c r="I38" i="14" s="1"/>
  <c r="J38" i="14" s="1"/>
  <c r="K38" i="14" s="1"/>
  <c r="L38" i="14" s="1"/>
  <c r="M38" i="14" s="1"/>
  <c r="N38" i="14" s="1"/>
  <c r="O38" i="14" s="1"/>
  <c r="P38" i="14" s="1"/>
  <c r="Q38" i="14" s="1"/>
  <c r="R38" i="14" s="1"/>
  <c r="S38" i="14" s="1"/>
  <c r="T38" i="14" s="1"/>
  <c r="U38" i="14" s="1"/>
  <c r="V38" i="14" s="1"/>
  <c r="W38" i="14" s="1"/>
  <c r="X38" i="14" s="1"/>
  <c r="Y38" i="14" s="1"/>
  <c r="Z38" i="14" s="1"/>
  <c r="AA38" i="14" s="1"/>
  <c r="H8" i="14"/>
  <c r="I8" i="14" s="1"/>
  <c r="P14" i="9"/>
  <c r="Q14" i="9" s="1"/>
  <c r="R14" i="9" s="1"/>
  <c r="S14" i="9" s="1"/>
  <c r="T14" i="9" s="1"/>
  <c r="U14" i="9" s="1"/>
  <c r="V14" i="9" s="1"/>
  <c r="W14" i="9" s="1"/>
  <c r="X14" i="9" s="1"/>
  <c r="Y14" i="9" s="1"/>
  <c r="Z14" i="9" s="1"/>
  <c r="AA14" i="9" s="1"/>
  <c r="Y32" i="17"/>
  <c r="AC38" i="15"/>
  <c r="AC37" i="15"/>
  <c r="AC39" i="15"/>
  <c r="Y31" i="17"/>
  <c r="Y33" i="17"/>
  <c r="Y30" i="17"/>
  <c r="Z20" i="17"/>
  <c r="X30" i="16"/>
  <c r="Z14" i="17"/>
  <c r="D8" i="17"/>
  <c r="E8" i="17" s="1"/>
  <c r="F8" i="17" s="1"/>
  <c r="G8" i="17" s="1"/>
  <c r="H8" i="17" s="1"/>
  <c r="I8" i="17" s="1"/>
  <c r="J8" i="17" s="1"/>
  <c r="K8" i="17" s="1"/>
  <c r="L8" i="17" s="1"/>
  <c r="M8" i="17" s="1"/>
  <c r="N8" i="17" s="1"/>
  <c r="O8" i="17" s="1"/>
  <c r="P8" i="17" s="1"/>
  <c r="Q8" i="17" s="1"/>
  <c r="R8" i="17" s="1"/>
  <c r="S8" i="17" s="1"/>
  <c r="T8" i="17" s="1"/>
  <c r="U8" i="17" s="1"/>
  <c r="V8" i="17" s="1"/>
  <c r="W8" i="17" s="1"/>
  <c r="X8" i="17" s="1"/>
  <c r="X31" i="16"/>
  <c r="Z26" i="17"/>
  <c r="AC36" i="15"/>
  <c r="AC80" i="9"/>
  <c r="AB90" i="9"/>
  <c r="D74" i="9"/>
  <c r="E74" i="9" s="1"/>
  <c r="F74" i="9" s="1"/>
  <c r="G74" i="9" s="1"/>
  <c r="H74" i="9" s="1"/>
  <c r="I74" i="9" s="1"/>
  <c r="J74" i="9" s="1"/>
  <c r="K74" i="9" s="1"/>
  <c r="L74" i="9" s="1"/>
  <c r="M74" i="9" s="1"/>
  <c r="N74" i="9" s="1"/>
  <c r="O74" i="9" s="1"/>
  <c r="P74" i="9" s="1"/>
  <c r="Q74" i="9" s="1"/>
  <c r="R74" i="9" s="1"/>
  <c r="S74" i="9" s="1"/>
  <c r="T74" i="9" s="1"/>
  <c r="U74" i="9" s="1"/>
  <c r="V74" i="9" s="1"/>
  <c r="W74" i="9" s="1"/>
  <c r="X74" i="9" s="1"/>
  <c r="Y74" i="9" s="1"/>
  <c r="Z74" i="9" s="1"/>
  <c r="AA74" i="9" s="1"/>
  <c r="AC68" i="9"/>
  <c r="D20" i="14"/>
  <c r="E20" i="14" s="1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20" i="14" s="1"/>
  <c r="Q20" i="14" s="1"/>
  <c r="R20" i="14" s="1"/>
  <c r="S20" i="14" s="1"/>
  <c r="T20" i="14" s="1"/>
  <c r="U20" i="14" s="1"/>
  <c r="V20" i="14" s="1"/>
  <c r="W20" i="14" s="1"/>
  <c r="X20" i="14" s="1"/>
  <c r="Y20" i="14" s="1"/>
  <c r="Z20" i="14" s="1"/>
  <c r="AA20" i="14" s="1"/>
  <c r="AB43" i="14"/>
  <c r="AB42" i="14"/>
  <c r="D32" i="14"/>
  <c r="E32" i="14" s="1"/>
  <c r="F32" i="14" s="1"/>
  <c r="G32" i="14" s="1"/>
  <c r="H32" i="14" s="1"/>
  <c r="I32" i="14" s="1"/>
  <c r="J32" i="14" s="1"/>
  <c r="K32" i="14" s="1"/>
  <c r="L32" i="14" s="1"/>
  <c r="M32" i="14" s="1"/>
  <c r="N32" i="14" s="1"/>
  <c r="O32" i="14" s="1"/>
  <c r="P32" i="14" s="1"/>
  <c r="Q32" i="14" s="1"/>
  <c r="R32" i="14" s="1"/>
  <c r="S32" i="14" s="1"/>
  <c r="T32" i="14" s="1"/>
  <c r="U32" i="14" s="1"/>
  <c r="V32" i="14" s="1"/>
  <c r="W32" i="14" s="1"/>
  <c r="X32" i="14" s="1"/>
  <c r="Y32" i="14" s="1"/>
  <c r="Z32" i="14" s="1"/>
  <c r="AA32" i="14" s="1"/>
  <c r="AB91" i="9"/>
  <c r="AC62" i="9"/>
  <c r="AC56" i="9"/>
  <c r="AC44" i="9"/>
  <c r="AC38" i="9"/>
  <c r="AC20" i="9"/>
  <c r="Y56" i="1" l="1"/>
  <c r="AE56" i="1"/>
  <c r="Y20" i="16"/>
  <c r="Y26" i="16"/>
  <c r="AD44" i="1"/>
  <c r="Y44" i="1"/>
  <c r="Z44" i="1" s="1"/>
  <c r="AA44" i="1" s="1"/>
  <c r="AB44" i="1" s="1"/>
  <c r="AE44" i="1"/>
  <c r="AD74" i="1"/>
  <c r="Y8" i="16"/>
  <c r="Y14" i="16"/>
  <c r="AD26" i="1"/>
  <c r="AD20" i="1"/>
  <c r="AD80" i="1"/>
  <c r="AD32" i="1"/>
  <c r="Y68" i="1"/>
  <c r="Z68" i="1" s="1"/>
  <c r="AA68" i="1" s="1"/>
  <c r="AB68" i="1" s="1"/>
  <c r="AE68" i="1"/>
  <c r="AD8" i="15"/>
  <c r="AC8" i="9"/>
  <c r="AD50" i="1"/>
  <c r="AD38" i="1"/>
  <c r="Y14" i="1"/>
  <c r="Z14" i="1" s="1"/>
  <c r="AA14" i="1" s="1"/>
  <c r="AB14" i="1" s="1"/>
  <c r="AE14" i="1"/>
  <c r="Y50" i="1"/>
  <c r="Z50" i="1" s="1"/>
  <c r="AA50" i="1" s="1"/>
  <c r="AB50" i="1" s="1"/>
  <c r="AE50" i="1"/>
  <c r="Y14" i="15"/>
  <c r="Z14" i="15" s="1"/>
  <c r="AA14" i="15" s="1"/>
  <c r="AB14" i="15" s="1"/>
  <c r="AE14" i="15"/>
  <c r="Y26" i="15"/>
  <c r="AE26" i="15"/>
  <c r="AE36" i="15" s="1"/>
  <c r="AD14" i="15"/>
  <c r="AD32" i="15"/>
  <c r="J14" i="14"/>
  <c r="K14" i="14" s="1"/>
  <c r="L14" i="14" s="1"/>
  <c r="M14" i="14" s="1"/>
  <c r="N14" i="14" s="1"/>
  <c r="O14" i="14" s="1"/>
  <c r="P14" i="14" s="1"/>
  <c r="Q14" i="14" s="1"/>
  <c r="R14" i="14" s="1"/>
  <c r="S14" i="14" s="1"/>
  <c r="T14" i="14" s="1"/>
  <c r="U14" i="14" s="1"/>
  <c r="V14" i="14" s="1"/>
  <c r="W14" i="14" s="1"/>
  <c r="X14" i="14" s="1"/>
  <c r="Y14" i="14" s="1"/>
  <c r="Z14" i="14" s="1"/>
  <c r="AA14" i="14" s="1"/>
  <c r="J8" i="14"/>
  <c r="K8" i="14" s="1"/>
  <c r="L8" i="14" s="1"/>
  <c r="M8" i="14" s="1"/>
  <c r="N8" i="14" s="1"/>
  <c r="O8" i="14" s="1"/>
  <c r="P8" i="14" s="1"/>
  <c r="Q8" i="14" s="1"/>
  <c r="R8" i="14" s="1"/>
  <c r="S8" i="14" s="1"/>
  <c r="T8" i="14" s="1"/>
  <c r="U8" i="14" s="1"/>
  <c r="V8" i="14" s="1"/>
  <c r="W8" i="14" s="1"/>
  <c r="X8" i="14" s="1"/>
  <c r="Y8" i="14" s="1"/>
  <c r="Z8" i="14" s="1"/>
  <c r="AA8" i="14" s="1"/>
  <c r="AC38" i="14"/>
  <c r="I26" i="14"/>
  <c r="J26" i="14" s="1"/>
  <c r="K26" i="14" s="1"/>
  <c r="L26" i="14" s="1"/>
  <c r="M26" i="14" s="1"/>
  <c r="N26" i="14" s="1"/>
  <c r="O26" i="14" s="1"/>
  <c r="P26" i="14" s="1"/>
  <c r="Q26" i="14" s="1"/>
  <c r="R26" i="14" s="1"/>
  <c r="S26" i="14" s="1"/>
  <c r="T26" i="14" s="1"/>
  <c r="U26" i="14" s="1"/>
  <c r="V26" i="14" s="1"/>
  <c r="W26" i="14" s="1"/>
  <c r="X26" i="14" s="1"/>
  <c r="Y26" i="14" s="1"/>
  <c r="Z26" i="14" s="1"/>
  <c r="AA26" i="14" s="1"/>
  <c r="AC20" i="14"/>
  <c r="AC32" i="14"/>
  <c r="Z8" i="17"/>
  <c r="AC74" i="9"/>
  <c r="AC50" i="9"/>
  <c r="AC32" i="9"/>
  <c r="AC14" i="9"/>
  <c r="AC26" i="9"/>
  <c r="Z56" i="1" l="1"/>
  <c r="AA56" i="1" s="1"/>
  <c r="AB56" i="1" s="1"/>
  <c r="AC8" i="14"/>
  <c r="AD14" i="1"/>
  <c r="AD68" i="1"/>
  <c r="Z26" i="15"/>
  <c r="AA26" i="15" s="1"/>
  <c r="AB26" i="15" s="1"/>
  <c r="AD26" i="15"/>
  <c r="AC14" i="14"/>
  <c r="AC26" i="14"/>
  <c r="AC7" i="1"/>
  <c r="AB84" i="1"/>
  <c r="K84" i="1"/>
  <c r="J84" i="1"/>
  <c r="I84" i="1"/>
  <c r="H84" i="1"/>
  <c r="G84" i="1"/>
  <c r="F84" i="1"/>
  <c r="E84" i="1"/>
  <c r="D84" i="1"/>
  <c r="K85" i="1"/>
  <c r="J85" i="1"/>
  <c r="I85" i="1"/>
  <c r="H85" i="1"/>
  <c r="G85" i="1"/>
  <c r="F85" i="1"/>
  <c r="E85" i="1"/>
  <c r="D85" i="1"/>
  <c r="C85" i="1"/>
  <c r="C8" i="1"/>
  <c r="AD56" i="1" l="1"/>
  <c r="D8" i="1"/>
  <c r="AC87" i="1"/>
  <c r="AC86" i="1"/>
  <c r="AC84" i="1"/>
  <c r="AC85" i="1"/>
  <c r="E8" i="1" l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AE8" i="1" s="1"/>
  <c r="AE84" i="1" s="1"/>
  <c r="AD8" i="1" l="1"/>
</calcChain>
</file>

<file path=xl/sharedStrings.xml><?xml version="1.0" encoding="utf-8"?>
<sst xmlns="http://schemas.openxmlformats.org/spreadsheetml/2006/main" count="897" uniqueCount="75">
  <si>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</si>
  <si>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</si>
  <si>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</si>
  <si>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</si>
  <si>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</si>
  <si>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</si>
  <si>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</si>
  <si>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</si>
  <si>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</si>
  <si>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</si>
  <si>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</si>
  <si>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</si>
  <si>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</si>
  <si>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</si>
  <si>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</si>
  <si>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</si>
  <si>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Wysoka (Rolna)</t>
  </si>
  <si>
    <t xml:space="preserve"> Wysoka (Kapitulna)</t>
  </si>
  <si>
    <t xml:space="preserve"> OKRZEI (DW. PKP PKS)</t>
  </si>
  <si>
    <t xml:space="preserve"> Wysoka (Szpitalna)</t>
  </si>
  <si>
    <t xml:space="preserve"> Rozkład sobotni</t>
  </si>
  <si>
    <t xml:space="preserve"> Rozkład niedzielny</t>
  </si>
  <si>
    <t xml:space="preserve"> Kierunek: Modzerowo / Płocka &gt; Promienna</t>
  </si>
  <si>
    <t xml:space="preserve"> Kierunek: Promienna &gt; Płocka / Modzerowo</t>
  </si>
  <si>
    <t xml:space="preserve"> PROMIENNA (PĘTLA)</t>
  </si>
  <si>
    <t xml:space="preserve"> Promienna (Chocimska)</t>
  </si>
  <si>
    <t xml:space="preserve"> Budowlanych</t>
  </si>
  <si>
    <t xml:space="preserve"> POLSKIEJ ORGANIZACJI  WOJSKOWEJ</t>
  </si>
  <si>
    <t xml:space="preserve"> Chmielna</t>
  </si>
  <si>
    <t xml:space="preserve"> STODÓLNA</t>
  </si>
  <si>
    <t xml:space="preserve"> Polna (Żytnia)</t>
  </si>
  <si>
    <t xml:space="preserve"> Polna (Barska)</t>
  </si>
  <si>
    <t xml:space="preserve"> POLNA (14 P. PIECHOTY)</t>
  </si>
  <si>
    <t xml:space="preserve"> Zielna (Myśliwska)</t>
  </si>
  <si>
    <t xml:space="preserve"> Zielna (MZD)</t>
  </si>
  <si>
    <t xml:space="preserve"> Płocka (Sanitec)</t>
  </si>
  <si>
    <t xml:space="preserve"> Płocka (Duninowska)</t>
  </si>
  <si>
    <t xml:space="preserve"> PŁOCKA (BLOKI)</t>
  </si>
  <si>
    <t xml:space="preserve"> Płocka (Stopień Wodny)</t>
  </si>
  <si>
    <t xml:space="preserve"> Płocka (Al.K.Wielkiego)</t>
  </si>
  <si>
    <t xml:space="preserve"> Płocka (Graniczna) n/ż</t>
  </si>
  <si>
    <t xml:space="preserve"> PŁOCKA (ŁĘG)</t>
  </si>
  <si>
    <t xml:space="preserve"> Modzerowo n/ż</t>
  </si>
  <si>
    <t xml:space="preserve"> Modzerowo - st. Pętla</t>
  </si>
  <si>
    <t xml:space="preserve"> MODZEROWO-N. PĘTLA</t>
  </si>
  <si>
    <t xml:space="preserve"> Modzerowo
 (biblioteka) n/ż</t>
  </si>
  <si>
    <t>Promienna (pętla)</t>
  </si>
  <si>
    <t xml:space="preserve"> Modzerowo</t>
  </si>
  <si>
    <t xml:space="preserve"> Płocka (tama)</t>
  </si>
  <si>
    <t xml:space="preserve"> PŁOCKA (STOPIEŃ  WODNY)</t>
  </si>
  <si>
    <t xml:space="preserve"> Płocka (elewatory)</t>
  </si>
  <si>
    <t xml:space="preserve"> Zielna (szkoła)</t>
  </si>
  <si>
    <t xml:space="preserve"> Zielna (Drumet)</t>
  </si>
  <si>
    <t xml:space="preserve"> POLNA (DRUMET)</t>
  </si>
  <si>
    <t xml:space="preserve"> Polna (Celulozowa)</t>
  </si>
  <si>
    <t xml:space="preserve"> STODÓLNA (OGNIOWA)</t>
  </si>
  <si>
    <t xml:space="preserve"> Św. Antoniego (Młynarska)</t>
  </si>
  <si>
    <t xml:space="preserve"> PL. WOLNOŚCI  (KOŚCIUSZKI)</t>
  </si>
  <si>
    <t xml:space="preserve"> Okrzei (PKO BP)</t>
  </si>
  <si>
    <t xml:space="preserve"> KAPITULNA (URZĄD  PRACY)</t>
  </si>
  <si>
    <t xml:space="preserve"> Budowlanych (Hutnicza)</t>
  </si>
  <si>
    <t xml:space="preserve"> Promienna (dworzec  Zazamcze)</t>
  </si>
  <si>
    <t>Płocka (Łęg)</t>
  </si>
  <si>
    <t>Modzerowo-n.pętla</t>
  </si>
  <si>
    <t>x</t>
  </si>
  <si>
    <t xml:space="preserve"> Data badań: 17 kwietnia 2016 r.</t>
  </si>
  <si>
    <t xml:space="preserve"> Data badań: 17, 24 kwietnia 2016 r.</t>
  </si>
  <si>
    <t xml:space="preserve"> Data badań: 16, 23 kwietnia 2016 r.</t>
  </si>
  <si>
    <t xml:space="preserve"> Data badań: 16, 23, 26 kwietnia 2016 r.</t>
  </si>
  <si>
    <t xml:space="preserve"> Data badań: 13, 14, 26 kwietnia 2016 r.</t>
  </si>
  <si>
    <t xml:space="preserve"> Liczba pasażerów 
 w gminie Włocławek</t>
  </si>
  <si>
    <t xml:space="preserve"> Kierunek: Płocka &gt; Promienna</t>
  </si>
  <si>
    <t xml:space="preserve"> Kierunek: Promienna &gt; Płocka</t>
  </si>
  <si>
    <t xml:space="preserve"> Św. Antoniego
 (Al.Chopina)</t>
  </si>
  <si>
    <t xml:space="preserve"> Al.Chopina
 (Św.Antoniego)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</si>
</sst>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26"/>
      </patternFill>
    </fill>
  </fills>
  <borders count="6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6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2" fontId="4" fillId="0" borderId="42" xfId="0" applyNumberFormat="1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10" fillId="0" borderId="45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6" xfId="0" applyNumberFormat="1" applyFont="1" applyBorder="1" applyAlignment="1">
      <alignment horizontal="left" vertical="center"/>
    </xf>
    <xf numFmtId="0" fontId="10" fillId="0" borderId="47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3" fillId="0" borderId="52" xfId="1" applyFont="1" applyFill="1" applyBorder="1" applyAlignment="1">
      <alignment vertical="center"/>
    </xf>
    <xf numFmtId="0" fontId="14" fillId="7" borderId="55" xfId="0" applyFont="1" applyFill="1" applyBorder="1" applyAlignment="1" applyProtection="1">
      <alignment horizontal="center" textRotation="90" wrapText="1"/>
      <protection hidden="1"/>
    </xf>
    <xf numFmtId="0" fontId="14" fillId="7" borderId="38" xfId="0" applyFont="1" applyFill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3" fillId="0" borderId="52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3" xfId="0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3" fillId="0" borderId="52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3" fillId="0" borderId="52" xfId="1" applyFont="1" applyFill="1" applyBorder="1" applyAlignment="1">
      <alignment vertical="center"/>
    </xf>
    <xf numFmtId="2" fontId="3" fillId="4" borderId="54" xfId="1" applyNumberFormat="1" applyFont="1" applyFill="1" applyBorder="1" applyAlignment="1">
      <alignment horizontal="center"/>
    </xf>
    <xf numFmtId="0" fontId="14" fillId="0" borderId="53" xfId="0" applyFont="1" applyBorder="1" applyAlignment="1" applyProtection="1">
      <alignment horizontal="center" textRotation="90" wrapText="1"/>
      <protection hidden="1"/>
    </xf>
    <xf numFmtId="0" fontId="3" fillId="3" borderId="26" xfId="0" applyFont="1" applyFill="1" applyBorder="1" applyAlignment="1">
      <alignment horizontal="center" vertical="center" shrinkToFit="1"/>
    </xf>
    <xf numFmtId="0" fontId="3" fillId="7" borderId="24" xfId="0" applyFont="1" applyFill="1" applyBorder="1" applyAlignment="1">
      <alignment horizontal="center" vertical="center" shrinkToFit="1"/>
    </xf>
    <xf numFmtId="0" fontId="3" fillId="7" borderId="59" xfId="0" applyFont="1" applyFill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7" borderId="18" xfId="0" applyFont="1" applyFill="1" applyBorder="1" applyAlignment="1">
      <alignment horizontal="center" vertical="center" shrinkToFit="1"/>
    </xf>
    <xf numFmtId="0" fontId="3" fillId="7" borderId="1" xfId="0" applyFont="1" applyFill="1" applyBorder="1" applyAlignment="1">
      <alignment horizontal="center" vertical="center" shrinkToFit="1"/>
    </xf>
    <xf numFmtId="0" fontId="3" fillId="7" borderId="61" xfId="0" applyFont="1" applyFill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8" borderId="1" xfId="0" applyFont="1" applyFill="1" applyBorder="1" applyAlignment="1">
      <alignment horizontal="center" vertical="center" shrinkToFit="1"/>
    </xf>
    <xf numFmtId="0" fontId="3" fillId="8" borderId="61" xfId="0" applyFont="1" applyFill="1" applyBorder="1" applyAlignment="1">
      <alignment horizontal="center" vertical="center" shrinkToFit="1"/>
    </xf>
    <xf numFmtId="0" fontId="3" fillId="2" borderId="62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2" fontId="3" fillId="4" borderId="48" xfId="0" applyNumberFormat="1" applyFont="1" applyFill="1" applyBorder="1" applyAlignment="1">
      <alignment horizontal="center" shrinkToFit="1"/>
    </xf>
    <xf numFmtId="2" fontId="3" fillId="0" borderId="62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 shrinkToFit="1"/>
    </xf>
    <xf numFmtId="2" fontId="3" fillId="2" borderId="62" xfId="0" applyNumberFormat="1" applyFont="1" applyFill="1" applyBorder="1" applyAlignment="1">
      <alignment horizontal="center" vertical="center" shrinkToFit="1"/>
    </xf>
    <xf numFmtId="2" fontId="3" fillId="2" borderId="4" xfId="0" applyNumberFormat="1" applyFont="1" applyFill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7" borderId="30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7" borderId="17" xfId="0" applyFont="1" applyFill="1" applyBorder="1" applyAlignment="1">
      <alignment horizontal="center" vertical="center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2" fontId="3" fillId="0" borderId="48" xfId="0" applyNumberFormat="1" applyFont="1" applyFill="1" applyBorder="1" applyAlignment="1">
      <alignment horizontal="center" vertical="center" shrinkToFit="1"/>
    </xf>
    <xf numFmtId="2" fontId="3" fillId="0" borderId="51" xfId="1" applyNumberFormat="1" applyFont="1" applyBorder="1" applyAlignment="1">
      <alignment horizontal="center" vertical="center" shrinkToFit="1"/>
    </xf>
    <xf numFmtId="2" fontId="3" fillId="7" borderId="48" xfId="0" applyNumberFormat="1" applyFont="1" applyFill="1" applyBorder="1" applyAlignment="1">
      <alignment horizontal="center" vertical="center" shrinkToFit="1"/>
    </xf>
    <xf numFmtId="2" fontId="3" fillId="4" borderId="57" xfId="0" applyNumberFormat="1" applyFont="1" applyFill="1" applyBorder="1" applyAlignment="1">
      <alignment horizontal="center" vertical="center" shrinkToFit="1"/>
    </xf>
    <xf numFmtId="2" fontId="3" fillId="4" borderId="48" xfId="0" applyNumberFormat="1" applyFont="1" applyFill="1" applyBorder="1" applyAlignment="1">
      <alignment horizontal="center" vertical="center" shrinkToFit="1"/>
    </xf>
    <xf numFmtId="2" fontId="3" fillId="4" borderId="54" xfId="0" applyNumberFormat="1" applyFont="1" applyFill="1" applyBorder="1" applyAlignment="1">
      <alignment horizontal="center" vertical="center" shrinkToFit="1"/>
    </xf>
    <xf numFmtId="2" fontId="3" fillId="7" borderId="58" xfId="0" applyNumberFormat="1" applyFont="1" applyFill="1" applyBorder="1" applyAlignment="1">
      <alignment horizontal="center" vertical="center" shrinkToFit="1"/>
    </xf>
    <xf numFmtId="2" fontId="3" fillId="4" borderId="49" xfId="0" applyNumberFormat="1" applyFont="1" applyFill="1" applyBorder="1" applyAlignment="1">
      <alignment horizontal="center" vertical="center" shrinkToFit="1"/>
    </xf>
    <xf numFmtId="2" fontId="3" fillId="4" borderId="63" xfId="0" applyNumberFormat="1" applyFont="1" applyFill="1" applyBorder="1" applyAlignment="1">
      <alignment horizontal="center" vertical="center" shrinkToFit="1"/>
    </xf>
    <xf numFmtId="2" fontId="3" fillId="4" borderId="56" xfId="0" applyNumberFormat="1" applyFont="1" applyFill="1" applyBorder="1" applyAlignment="1">
      <alignment horizontal="center" vertical="center" shrinkToFit="1"/>
    </xf>
    <xf numFmtId="2" fontId="3" fillId="6" borderId="49" xfId="0" applyNumberFormat="1" applyFont="1" applyFill="1" applyBorder="1" applyAlignment="1">
      <alignment horizontal="center" vertical="center" shrinkToFit="1"/>
    </xf>
    <xf numFmtId="2" fontId="4" fillId="0" borderId="27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2" fontId="4" fillId="0" borderId="39" xfId="0" applyNumberFormat="1" applyFont="1" applyFill="1" applyBorder="1" applyAlignment="1">
      <alignment horizontal="center" vertical="center"/>
    </xf>
    <xf numFmtId="2" fontId="3" fillId="4" borderId="50" xfId="1" applyNumberFormat="1" applyFont="1" applyFill="1" applyBorder="1" applyAlignment="1">
      <alignment horizontal="center" vertical="center" shrinkToFit="1"/>
    </xf>
    <xf numFmtId="2" fontId="3" fillId="4" borderId="54" xfId="1" applyNumberFormat="1" applyFont="1" applyFill="1" applyBorder="1" applyAlignment="1">
      <alignment horizontal="center" vertical="center" shrinkToFit="1"/>
    </xf>
    <xf numFmtId="2" fontId="3" fillId="4" borderId="49" xfId="1" applyNumberFormat="1" applyFont="1" applyFill="1" applyBorder="1" applyAlignment="1">
      <alignment horizontal="center" vertical="center" shrinkToFit="1"/>
    </xf>
    <xf numFmtId="2" fontId="3" fillId="4" borderId="56" xfId="1" applyNumberFormat="1" applyFont="1" applyFill="1" applyBorder="1" applyAlignment="1">
      <alignment horizontal="center" vertical="center" shrinkToFit="1"/>
    </xf>
    <xf numFmtId="2" fontId="3" fillId="4" borderId="50" xfId="1" applyNumberFormat="1" applyFont="1" applyFill="1" applyBorder="1" applyAlignment="1">
      <alignment horizontal="center" vertical="center"/>
    </xf>
    <xf numFmtId="2" fontId="3" fillId="4" borderId="54" xfId="1" applyNumberFormat="1" applyFont="1" applyFill="1" applyBorder="1" applyAlignment="1">
      <alignment horizontal="center" vertical="center"/>
    </xf>
    <xf numFmtId="2" fontId="3" fillId="0" borderId="51" xfId="1" applyNumberFormat="1" applyFont="1" applyBorder="1" applyAlignment="1">
      <alignment horizontal="center" vertical="center"/>
    </xf>
    <xf numFmtId="2" fontId="3" fillId="4" borderId="49" xfId="1" applyNumberFormat="1" applyFont="1" applyFill="1" applyBorder="1" applyAlignment="1">
      <alignment horizontal="center" vertical="center"/>
    </xf>
    <xf numFmtId="0" fontId="5" fillId="0" borderId="64" xfId="1" applyFont="1" applyBorder="1" applyAlignment="1">
      <alignment horizontal="center" textRotation="90" wrapText="1"/>
    </xf>
    <xf numFmtId="0" fontId="10" fillId="4" borderId="32" xfId="1" applyFont="1" applyFill="1" applyBorder="1" applyAlignment="1">
      <alignment horizontal="center" vertical="center"/>
    </xf>
    <xf numFmtId="0" fontId="3" fillId="4" borderId="65" xfId="1" applyFont="1" applyFill="1" applyBorder="1" applyAlignment="1">
      <alignment horizontal="center" vertical="center"/>
    </xf>
    <xf numFmtId="0" fontId="3" fillId="0" borderId="65" xfId="1" applyFont="1" applyBorder="1" applyAlignment="1">
      <alignment horizontal="center" vertical="center"/>
    </xf>
    <xf numFmtId="0" fontId="3" fillId="4" borderId="66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1" fontId="11" fillId="0" borderId="6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2" fontId="15" fillId="4" borderId="50" xfId="1" applyNumberFormat="1" applyFont="1" applyFill="1" applyBorder="1" applyAlignment="1">
      <alignment horizontal="center" vertical="center"/>
    </xf>
    <xf numFmtId="2" fontId="15" fillId="4" borderId="54" xfId="1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/>
    </xf>
    <xf numFmtId="2" fontId="15" fillId="0" borderId="51" xfId="1" applyNumberFormat="1" applyFont="1" applyBorder="1" applyAlignment="1">
      <alignment horizontal="center" vertical="center"/>
    </xf>
    <xf numFmtId="2" fontId="15" fillId="4" borderId="49" xfId="1" applyNumberFormat="1" applyFont="1" applyFill="1" applyBorder="1" applyAlignment="1">
      <alignment horizontal="center" vertical="center"/>
    </xf>
    <xf numFmtId="2" fontId="15" fillId="2" borderId="4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3" fillId="0" borderId="36" xfId="0" applyFont="1" applyBorder="1" applyAlignment="1">
      <alignment horizontal="left" vertical="center" shrinkToFit="1"/>
    </xf>
  </cellXfs>
  <cellStyles count="3">
    <cellStyle name="Normalny" xfId="0" builtinId="0"/>
    <cellStyle name="Normalny 2" xfId="1"/>
    <cellStyle name="Normalny 3" xfId="2"/>
  </cellStyles>
  <dxfs count="364"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zoomScaleNormal="100" workbookViewId="0">
      <pane xSplit="2" ySplit="5" topLeftCell="C45" activePane="bottomRight" state="frozen"/>
      <selection activeCell="B81" sqref="B81"/>
      <selection pane="topRight" activeCell="B81" sqref="B81"/>
      <selection pane="bottomLeft" activeCell="B81" sqref="B81"/>
      <selection pane="bottomRight" activeCell="A3" sqref="A3"/>
    </sheetView>
  </sheetViews>
  <sheetFormatPr defaultColWidth="9.140625" defaultRowHeight="15" x14ac:dyDescent="0.2"/>
  <cols>
    <col min="1" max="1" width="10.7109375" style="42" customWidth="1"/>
    <col min="2" max="2" width="7.7109375" style="42" customWidth="1"/>
    <col min="3" max="27" width="4.42578125" style="42" customWidth="1"/>
    <col min="28" max="28" width="11.7109375" style="42" customWidth="1"/>
    <col min="29" max="30" width="9.140625" style="148"/>
    <col min="31" max="16384" width="9.140625" style="42"/>
  </cols>
  <sheetData>
    <row r="1" spans="1:32" ht="21.95" customHeight="1" x14ac:dyDescent="0.2">
      <c r="A1" s="18" t="s">
        <v>15</v>
      </c>
      <c r="B1" s="37"/>
      <c r="C1" s="37"/>
      <c r="D1" s="37"/>
      <c r="E1" s="37"/>
      <c r="F1" s="38"/>
      <c r="G1" s="38"/>
      <c r="H1" s="38"/>
      <c r="I1" s="38"/>
      <c r="J1" s="38"/>
      <c r="K1" s="38"/>
      <c r="L1" s="38"/>
      <c r="M1" s="38"/>
      <c r="N1" s="38"/>
      <c r="O1" s="39"/>
      <c r="P1" s="59" t="s">
        <v>69</v>
      </c>
      <c r="Q1" s="19"/>
      <c r="R1" s="19"/>
      <c r="S1" s="19"/>
      <c r="T1" s="19"/>
      <c r="U1" s="19"/>
      <c r="V1" s="19"/>
      <c r="W1" s="19"/>
      <c r="X1" s="19"/>
      <c r="Y1" s="19"/>
      <c r="Z1" s="19"/>
      <c r="AA1" s="40"/>
      <c r="AB1" s="41"/>
      <c r="AC1"/>
      <c r="AD1"/>
    </row>
    <row r="2" spans="1:32" ht="5.0999999999999996" customHeight="1" thickBot="1" x14ac:dyDescent="0.25">
      <c r="A2" s="20"/>
      <c r="B2" s="43"/>
      <c r="C2" s="43"/>
      <c r="D2" s="43"/>
      <c r="E2" s="43"/>
      <c r="F2" s="44"/>
      <c r="G2" s="44"/>
      <c r="H2" s="44"/>
      <c r="I2" s="44"/>
      <c r="J2" s="44"/>
      <c r="K2" s="44"/>
      <c r="L2" s="44"/>
      <c r="M2" s="44"/>
      <c r="N2" s="44"/>
      <c r="O2" s="45"/>
      <c r="P2" s="44"/>
      <c r="Q2" s="1"/>
      <c r="R2" s="1"/>
      <c r="S2" s="1"/>
      <c r="T2" s="1"/>
      <c r="U2" s="1"/>
      <c r="V2" s="1"/>
      <c r="W2" s="1"/>
      <c r="X2" s="43"/>
      <c r="Y2" s="43"/>
      <c r="Z2" s="43"/>
      <c r="AA2" s="43"/>
      <c r="AB2" s="46"/>
      <c r="AC2"/>
      <c r="AD2"/>
    </row>
    <row r="3" spans="1:32" ht="21.95" customHeight="1" thickBot="1" x14ac:dyDescent="0.25">
      <c r="A3" s="20" t="s">
        <v>0</v>
      </c>
      <c r="B3" s="22">
        <v>8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79"/>
      <c r="M3" s="79"/>
      <c r="N3" s="79"/>
      <c r="O3" s="45"/>
      <c r="P3" s="80" t="s">
        <v>22</v>
      </c>
      <c r="Q3" s="1"/>
      <c r="R3" s="1"/>
      <c r="S3" s="1"/>
      <c r="T3" s="1"/>
      <c r="U3" s="1"/>
      <c r="V3" s="1"/>
      <c r="W3" s="1"/>
      <c r="X3" s="43"/>
      <c r="Y3" s="43"/>
      <c r="Z3" s="43"/>
      <c r="AA3" s="43"/>
      <c r="AB3" s="46"/>
      <c r="AC3"/>
      <c r="AD3"/>
    </row>
    <row r="4" spans="1:32" ht="5.0999999999999996" customHeight="1" thickBot="1" x14ac:dyDescent="0.3">
      <c r="A4" s="23"/>
      <c r="B4" s="24"/>
      <c r="C4" s="25"/>
      <c r="D4" s="25"/>
      <c r="E4" s="25"/>
      <c r="F4" s="47"/>
      <c r="G4" s="47"/>
      <c r="H4" s="47"/>
      <c r="I4" s="47"/>
      <c r="J4" s="47"/>
      <c r="K4" s="47"/>
      <c r="L4" s="47"/>
      <c r="M4" s="47"/>
      <c r="N4" s="47"/>
      <c r="O4" s="26"/>
      <c r="P4" s="24"/>
      <c r="Q4" s="24"/>
      <c r="R4" s="24"/>
      <c r="S4" s="24"/>
      <c r="T4" s="24"/>
      <c r="U4" s="24"/>
      <c r="V4" s="24"/>
      <c r="W4" s="24"/>
      <c r="X4" s="48"/>
      <c r="Y4" s="48"/>
      <c r="Z4" s="48"/>
      <c r="AA4" s="48"/>
      <c r="AB4" s="49"/>
      <c r="AC4"/>
      <c r="AD4"/>
    </row>
    <row r="5" spans="1:32" s="60" customFormat="1" ht="114.95" customHeight="1" thickBot="1" x14ac:dyDescent="0.25">
      <c r="A5" s="28" t="s">
        <v>2</v>
      </c>
      <c r="B5" s="28" t="s">
        <v>3</v>
      </c>
      <c r="C5" s="77" t="s">
        <v>44</v>
      </c>
      <c r="D5" s="77" t="s">
        <v>47</v>
      </c>
      <c r="E5" s="77" t="s">
        <v>45</v>
      </c>
      <c r="F5" s="78" t="s">
        <v>42</v>
      </c>
      <c r="G5" s="85" t="s">
        <v>41</v>
      </c>
      <c r="H5" s="81" t="s">
        <v>40</v>
      </c>
      <c r="I5" s="81" t="s">
        <v>48</v>
      </c>
      <c r="J5" s="81" t="s">
        <v>49</v>
      </c>
      <c r="K5" s="81" t="s">
        <v>36</v>
      </c>
      <c r="L5" s="81" t="s">
        <v>50</v>
      </c>
      <c r="M5" s="81" t="s">
        <v>51</v>
      </c>
      <c r="N5" s="81" t="s">
        <v>52</v>
      </c>
      <c r="O5" s="81" t="s">
        <v>53</v>
      </c>
      <c r="P5" s="81" t="s">
        <v>31</v>
      </c>
      <c r="Q5" s="81" t="s">
        <v>54</v>
      </c>
      <c r="R5" s="81" t="s">
        <v>55</v>
      </c>
      <c r="S5" s="81" t="s">
        <v>56</v>
      </c>
      <c r="T5" s="81" t="s">
        <v>73</v>
      </c>
      <c r="U5" s="81" t="s">
        <v>57</v>
      </c>
      <c r="V5" s="81" t="s">
        <v>58</v>
      </c>
      <c r="W5" s="81" t="s">
        <v>59</v>
      </c>
      <c r="X5" s="81" t="s">
        <v>19</v>
      </c>
      <c r="Y5" s="82" t="s">
        <v>60</v>
      </c>
      <c r="Z5" s="81" t="s">
        <v>61</v>
      </c>
      <c r="AA5" s="81" t="s">
        <v>24</v>
      </c>
      <c r="AB5" s="28" t="s">
        <v>14</v>
      </c>
      <c r="AC5" s="139" t="s">
        <v>4</v>
      </c>
      <c r="AD5" s="139" t="s">
        <v>70</v>
      </c>
    </row>
    <row r="6" spans="1:32" s="51" customFormat="1" ht="15.6" customHeight="1" x14ac:dyDescent="0.2">
      <c r="A6" s="61"/>
      <c r="B6" s="29" t="s">
        <v>5</v>
      </c>
      <c r="C6" s="89"/>
      <c r="D6" s="90">
        <v>0</v>
      </c>
      <c r="E6" s="90">
        <v>0</v>
      </c>
      <c r="F6" s="91">
        <v>0</v>
      </c>
      <c r="G6" s="92">
        <v>0</v>
      </c>
      <c r="H6" s="93">
        <v>0</v>
      </c>
      <c r="I6" s="93">
        <v>0</v>
      </c>
      <c r="J6" s="93">
        <v>0</v>
      </c>
      <c r="K6" s="93">
        <v>0</v>
      </c>
      <c r="L6" s="93">
        <v>0</v>
      </c>
      <c r="M6" s="93">
        <v>0</v>
      </c>
      <c r="N6" s="93">
        <v>0</v>
      </c>
      <c r="O6" s="93">
        <v>3</v>
      </c>
      <c r="P6" s="93">
        <v>0</v>
      </c>
      <c r="Q6" s="93">
        <v>0</v>
      </c>
      <c r="R6" s="93">
        <v>1</v>
      </c>
      <c r="S6" s="93">
        <v>1</v>
      </c>
      <c r="T6" s="93">
        <v>1</v>
      </c>
      <c r="U6" s="93">
        <v>4</v>
      </c>
      <c r="V6" s="93">
        <v>1</v>
      </c>
      <c r="W6" s="93">
        <v>1</v>
      </c>
      <c r="X6" s="93">
        <v>10</v>
      </c>
      <c r="Y6" s="93">
        <v>1</v>
      </c>
      <c r="Z6" s="93">
        <v>2</v>
      </c>
      <c r="AA6" s="94">
        <v>2</v>
      </c>
      <c r="AB6" s="33" t="s">
        <v>6</v>
      </c>
      <c r="AC6" s="140"/>
      <c r="AD6" s="140"/>
      <c r="AE6" s="54"/>
      <c r="AF6" s="54"/>
    </row>
    <row r="7" spans="1:32" s="51" customFormat="1" ht="15.6" customHeight="1" x14ac:dyDescent="0.2">
      <c r="A7" s="128">
        <v>4.55</v>
      </c>
      <c r="B7" s="31" t="s">
        <v>7</v>
      </c>
      <c r="C7" s="95">
        <v>1</v>
      </c>
      <c r="D7" s="96">
        <v>1</v>
      </c>
      <c r="E7" s="96">
        <v>0</v>
      </c>
      <c r="F7" s="97">
        <v>0</v>
      </c>
      <c r="G7" s="98">
        <v>0</v>
      </c>
      <c r="H7" s="99">
        <v>0</v>
      </c>
      <c r="I7" s="99">
        <v>0</v>
      </c>
      <c r="J7" s="99">
        <v>1</v>
      </c>
      <c r="K7" s="99">
        <v>5</v>
      </c>
      <c r="L7" s="99">
        <v>0</v>
      </c>
      <c r="M7" s="99">
        <v>3</v>
      </c>
      <c r="N7" s="99">
        <v>0</v>
      </c>
      <c r="O7" s="99">
        <v>6</v>
      </c>
      <c r="P7" s="99">
        <v>0</v>
      </c>
      <c r="Q7" s="99">
        <v>0</v>
      </c>
      <c r="R7" s="99">
        <v>1</v>
      </c>
      <c r="S7" s="99">
        <v>0</v>
      </c>
      <c r="T7" s="99">
        <v>2</v>
      </c>
      <c r="U7" s="99">
        <v>1</v>
      </c>
      <c r="V7" s="99">
        <v>5</v>
      </c>
      <c r="W7" s="99">
        <v>0</v>
      </c>
      <c r="X7" s="99">
        <v>0</v>
      </c>
      <c r="Y7" s="99">
        <v>1</v>
      </c>
      <c r="Z7" s="99">
        <v>0</v>
      </c>
      <c r="AA7" s="100"/>
      <c r="AB7" s="34">
        <f>SUM(C7:Z7)</f>
        <v>27</v>
      </c>
      <c r="AC7" s="141"/>
      <c r="AD7" s="141"/>
      <c r="AE7" s="54"/>
      <c r="AF7" s="54"/>
    </row>
    <row r="8" spans="1:32" s="51" customFormat="1" ht="15.6" customHeight="1" x14ac:dyDescent="0.2">
      <c r="A8" s="155" t="s">
        <v>63</v>
      </c>
      <c r="B8" s="31" t="s">
        <v>8</v>
      </c>
      <c r="C8" s="103">
        <f>C7</f>
        <v>1</v>
      </c>
      <c r="D8" s="104">
        <f t="shared" ref="D8:AA8" si="0">C8-D6+D7</f>
        <v>2</v>
      </c>
      <c r="E8" s="104">
        <f t="shared" si="0"/>
        <v>2</v>
      </c>
      <c r="F8" s="104">
        <f t="shared" si="0"/>
        <v>2</v>
      </c>
      <c r="G8" s="104">
        <f t="shared" si="0"/>
        <v>2</v>
      </c>
      <c r="H8" s="104">
        <f t="shared" si="0"/>
        <v>2</v>
      </c>
      <c r="I8" s="104">
        <f t="shared" si="0"/>
        <v>2</v>
      </c>
      <c r="J8" s="104">
        <f t="shared" si="0"/>
        <v>3</v>
      </c>
      <c r="K8" s="104">
        <f t="shared" si="0"/>
        <v>8</v>
      </c>
      <c r="L8" s="104">
        <f t="shared" si="0"/>
        <v>8</v>
      </c>
      <c r="M8" s="104">
        <f t="shared" si="0"/>
        <v>11</v>
      </c>
      <c r="N8" s="104">
        <f t="shared" si="0"/>
        <v>11</v>
      </c>
      <c r="O8" s="104">
        <f t="shared" si="0"/>
        <v>14</v>
      </c>
      <c r="P8" s="104">
        <f t="shared" si="0"/>
        <v>14</v>
      </c>
      <c r="Q8" s="104">
        <f t="shared" si="0"/>
        <v>14</v>
      </c>
      <c r="R8" s="104">
        <f t="shared" si="0"/>
        <v>14</v>
      </c>
      <c r="S8" s="104">
        <f t="shared" si="0"/>
        <v>13</v>
      </c>
      <c r="T8" s="104">
        <f t="shared" si="0"/>
        <v>14</v>
      </c>
      <c r="U8" s="104">
        <f t="shared" si="0"/>
        <v>11</v>
      </c>
      <c r="V8" s="104">
        <f t="shared" si="0"/>
        <v>15</v>
      </c>
      <c r="W8" s="104">
        <f t="shared" si="0"/>
        <v>14</v>
      </c>
      <c r="X8" s="104">
        <f t="shared" si="0"/>
        <v>4</v>
      </c>
      <c r="Y8" s="104">
        <f t="shared" si="0"/>
        <v>4</v>
      </c>
      <c r="Z8" s="104">
        <f t="shared" si="0"/>
        <v>2</v>
      </c>
      <c r="AA8" s="104">
        <f t="shared" si="0"/>
        <v>0</v>
      </c>
      <c r="AB8" s="35"/>
      <c r="AC8" s="142">
        <f>MAX(C8:AA8)</f>
        <v>15</v>
      </c>
      <c r="AD8" s="142">
        <f>SUM(C7:F7)</f>
        <v>2</v>
      </c>
      <c r="AE8" s="54"/>
      <c r="AF8" s="54"/>
    </row>
    <row r="9" spans="1:32" s="51" customFormat="1" ht="15.6" customHeight="1" x14ac:dyDescent="0.2">
      <c r="A9" s="156"/>
      <c r="B9" s="31" t="s">
        <v>9</v>
      </c>
      <c r="C9" s="120"/>
      <c r="D9" s="121"/>
      <c r="E9" s="121"/>
      <c r="F9" s="121"/>
      <c r="G9" s="106">
        <v>5.0199999999999996</v>
      </c>
      <c r="H9" s="121"/>
      <c r="I9" s="121"/>
      <c r="J9" s="107">
        <v>5.03</v>
      </c>
      <c r="K9" s="121"/>
      <c r="L9" s="121"/>
      <c r="M9" s="121"/>
      <c r="N9" s="121"/>
      <c r="O9" s="107">
        <v>5.1100000000000003</v>
      </c>
      <c r="P9" s="121"/>
      <c r="Q9" s="121"/>
      <c r="R9" s="107">
        <v>5.14</v>
      </c>
      <c r="S9" s="121"/>
      <c r="T9" s="121"/>
      <c r="U9" s="107">
        <v>5.19</v>
      </c>
      <c r="V9" s="121"/>
      <c r="W9" s="107">
        <v>5.22</v>
      </c>
      <c r="X9" s="121"/>
      <c r="Y9" s="122"/>
      <c r="Z9" s="121"/>
      <c r="AA9" s="117">
        <v>5.28</v>
      </c>
      <c r="AB9" s="36">
        <f>28+5</f>
        <v>33</v>
      </c>
      <c r="AC9" s="141"/>
      <c r="AD9" s="141"/>
      <c r="AE9" s="54"/>
      <c r="AF9" s="54"/>
    </row>
    <row r="10" spans="1:32" s="51" customFormat="1" ht="15.6" customHeight="1" x14ac:dyDescent="0.2">
      <c r="A10" s="157"/>
      <c r="B10" s="32" t="s">
        <v>10</v>
      </c>
      <c r="C10" s="123">
        <v>4.55</v>
      </c>
      <c r="D10" s="124"/>
      <c r="E10" s="124"/>
      <c r="F10" s="125"/>
      <c r="G10" s="108">
        <v>5.0199999999999996</v>
      </c>
      <c r="H10" s="124"/>
      <c r="I10" s="124"/>
      <c r="J10" s="109">
        <v>5.04</v>
      </c>
      <c r="K10" s="124"/>
      <c r="L10" s="124"/>
      <c r="M10" s="124"/>
      <c r="N10" s="124"/>
      <c r="O10" s="109">
        <f>O9</f>
        <v>5.1100000000000003</v>
      </c>
      <c r="P10" s="124"/>
      <c r="Q10" s="124"/>
      <c r="R10" s="109">
        <f>R9</f>
        <v>5.14</v>
      </c>
      <c r="S10" s="124"/>
      <c r="T10" s="124"/>
      <c r="U10" s="109">
        <f>U9</f>
        <v>5.19</v>
      </c>
      <c r="V10" s="124"/>
      <c r="W10" s="109">
        <f>W9</f>
        <v>5.22</v>
      </c>
      <c r="X10" s="124"/>
      <c r="Y10" s="126"/>
      <c r="Z10" s="124"/>
      <c r="AA10" s="127"/>
      <c r="AB10" s="35"/>
      <c r="AC10" s="143"/>
      <c r="AD10" s="143"/>
      <c r="AE10" s="54"/>
      <c r="AF10" s="54"/>
    </row>
    <row r="11" spans="1:32" s="51" customFormat="1" ht="15.6" customHeight="1" thickBot="1" x14ac:dyDescent="0.25">
      <c r="A11" s="129">
        <v>212</v>
      </c>
      <c r="B11" s="56" t="s">
        <v>11</v>
      </c>
      <c r="C11" s="158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60"/>
      <c r="AB11" s="58"/>
      <c r="AC11" s="144"/>
      <c r="AD11" s="144"/>
      <c r="AE11" s="54"/>
      <c r="AF11" s="54"/>
    </row>
    <row r="12" spans="1:32" ht="15.6" customHeight="1" x14ac:dyDescent="0.2">
      <c r="A12" s="130"/>
      <c r="B12" s="29" t="s">
        <v>5</v>
      </c>
      <c r="C12" s="89"/>
      <c r="D12" s="90" t="s">
        <v>64</v>
      </c>
      <c r="E12" s="90" t="s">
        <v>64</v>
      </c>
      <c r="F12" s="91" t="s">
        <v>64</v>
      </c>
      <c r="G12" s="92" t="s">
        <v>64</v>
      </c>
      <c r="H12" s="93">
        <v>1</v>
      </c>
      <c r="I12" s="93">
        <v>0</v>
      </c>
      <c r="J12" s="93">
        <v>0</v>
      </c>
      <c r="K12" s="93">
        <v>0</v>
      </c>
      <c r="L12" s="93">
        <v>1</v>
      </c>
      <c r="M12" s="93">
        <v>1</v>
      </c>
      <c r="N12" s="93">
        <v>0</v>
      </c>
      <c r="O12" s="93">
        <v>5</v>
      </c>
      <c r="P12" s="93">
        <v>0</v>
      </c>
      <c r="Q12" s="93">
        <v>0</v>
      </c>
      <c r="R12" s="93">
        <v>0</v>
      </c>
      <c r="S12" s="93">
        <v>4</v>
      </c>
      <c r="T12" s="93">
        <v>2</v>
      </c>
      <c r="U12" s="93">
        <v>2</v>
      </c>
      <c r="V12" s="93">
        <v>5</v>
      </c>
      <c r="W12" s="93">
        <v>0</v>
      </c>
      <c r="X12" s="93">
        <v>4</v>
      </c>
      <c r="Y12" s="93">
        <v>7</v>
      </c>
      <c r="Z12" s="93">
        <v>0</v>
      </c>
      <c r="AA12" s="94">
        <v>5</v>
      </c>
      <c r="AB12" s="33" t="s">
        <v>6</v>
      </c>
      <c r="AC12" s="140"/>
      <c r="AD12" s="140"/>
      <c r="AE12" s="54"/>
      <c r="AF12" s="54"/>
    </row>
    <row r="13" spans="1:32" ht="15.6" customHeight="1" x14ac:dyDescent="0.2">
      <c r="A13" s="128">
        <v>5.56</v>
      </c>
      <c r="B13" s="31" t="s">
        <v>7</v>
      </c>
      <c r="C13" s="95" t="s">
        <v>64</v>
      </c>
      <c r="D13" s="96" t="s">
        <v>64</v>
      </c>
      <c r="E13" s="96" t="s">
        <v>64</v>
      </c>
      <c r="F13" s="97" t="s">
        <v>64</v>
      </c>
      <c r="G13" s="98">
        <v>4</v>
      </c>
      <c r="H13" s="99">
        <v>1</v>
      </c>
      <c r="I13" s="99">
        <v>0</v>
      </c>
      <c r="J13" s="99">
        <v>0</v>
      </c>
      <c r="K13" s="99">
        <v>9</v>
      </c>
      <c r="L13" s="99">
        <v>3</v>
      </c>
      <c r="M13" s="99">
        <v>3</v>
      </c>
      <c r="N13" s="99">
        <v>3</v>
      </c>
      <c r="O13" s="99">
        <v>3</v>
      </c>
      <c r="P13" s="99">
        <v>0</v>
      </c>
      <c r="Q13" s="99">
        <v>0</v>
      </c>
      <c r="R13" s="99">
        <v>0</v>
      </c>
      <c r="S13" s="99">
        <v>1</v>
      </c>
      <c r="T13" s="99">
        <v>2</v>
      </c>
      <c r="U13" s="99">
        <v>4</v>
      </c>
      <c r="V13" s="99">
        <v>4</v>
      </c>
      <c r="W13" s="99">
        <v>0</v>
      </c>
      <c r="X13" s="99">
        <v>0</v>
      </c>
      <c r="Y13" s="99">
        <v>0</v>
      </c>
      <c r="Z13" s="99">
        <v>0</v>
      </c>
      <c r="AA13" s="100"/>
      <c r="AB13" s="34">
        <f>SUM(C13:Z13)</f>
        <v>37</v>
      </c>
      <c r="AC13" s="141"/>
      <c r="AD13" s="141"/>
      <c r="AE13" s="54"/>
      <c r="AF13" s="54"/>
    </row>
    <row r="14" spans="1:32" ht="15.6" customHeight="1" x14ac:dyDescent="0.2">
      <c r="A14" s="155" t="s">
        <v>62</v>
      </c>
      <c r="B14" s="31" t="s">
        <v>8</v>
      </c>
      <c r="C14" s="95" t="s">
        <v>64</v>
      </c>
      <c r="D14" s="101" t="s">
        <v>64</v>
      </c>
      <c r="E14" s="101" t="s">
        <v>64</v>
      </c>
      <c r="F14" s="102" t="s">
        <v>64</v>
      </c>
      <c r="G14" s="103">
        <f>G13</f>
        <v>4</v>
      </c>
      <c r="H14" s="104">
        <f t="shared" ref="H14" si="1">G14-H12+H13</f>
        <v>4</v>
      </c>
      <c r="I14" s="104">
        <f t="shared" ref="I14" si="2">H14-I12+I13</f>
        <v>4</v>
      </c>
      <c r="J14" s="104">
        <f t="shared" ref="J14" si="3">I14-J12+J13</f>
        <v>4</v>
      </c>
      <c r="K14" s="104">
        <f t="shared" ref="K14" si="4">J14-K12+K13</f>
        <v>13</v>
      </c>
      <c r="L14" s="104">
        <f t="shared" ref="L14" si="5">K14-L12+L13</f>
        <v>15</v>
      </c>
      <c r="M14" s="104">
        <f t="shared" ref="M14" si="6">L14-M12+M13</f>
        <v>17</v>
      </c>
      <c r="N14" s="104">
        <f t="shared" ref="N14" si="7">M14-N12+N13</f>
        <v>20</v>
      </c>
      <c r="O14" s="104">
        <f t="shared" ref="O14" si="8">N14-O12+O13</f>
        <v>18</v>
      </c>
      <c r="P14" s="104">
        <f t="shared" ref="P14" si="9">O14-P12+P13</f>
        <v>18</v>
      </c>
      <c r="Q14" s="104">
        <f t="shared" ref="Q14" si="10">P14-Q12+Q13</f>
        <v>18</v>
      </c>
      <c r="R14" s="104">
        <f t="shared" ref="R14" si="11">Q14-R12+R13</f>
        <v>18</v>
      </c>
      <c r="S14" s="104">
        <f t="shared" ref="S14" si="12">R14-S12+S13</f>
        <v>15</v>
      </c>
      <c r="T14" s="104">
        <f t="shared" ref="T14" si="13">S14-T12+T13</f>
        <v>15</v>
      </c>
      <c r="U14" s="104">
        <f t="shared" ref="U14" si="14">T14-U12+U13</f>
        <v>17</v>
      </c>
      <c r="V14" s="104">
        <f t="shared" ref="V14" si="15">U14-V12+V13</f>
        <v>16</v>
      </c>
      <c r="W14" s="104">
        <f t="shared" ref="W14" si="16">V14-W12+W13</f>
        <v>16</v>
      </c>
      <c r="X14" s="104">
        <f t="shared" ref="X14" si="17">W14-X12+X13</f>
        <v>12</v>
      </c>
      <c r="Y14" s="104">
        <f t="shared" ref="Y14" si="18">X14-Y12+Y13</f>
        <v>5</v>
      </c>
      <c r="Z14" s="104">
        <f t="shared" ref="Z14" si="19">Y14-Z12+Z13</f>
        <v>5</v>
      </c>
      <c r="AA14" s="104">
        <f t="shared" ref="AA14" si="20">Z14-AA12+AA13</f>
        <v>0</v>
      </c>
      <c r="AB14" s="35"/>
      <c r="AC14" s="142">
        <f>MAX(C14:AA14)</f>
        <v>20</v>
      </c>
      <c r="AD14" s="142">
        <f>SUM(C13:F13)</f>
        <v>0</v>
      </c>
      <c r="AE14" s="54"/>
      <c r="AF14" s="54"/>
    </row>
    <row r="15" spans="1:32" ht="15.6" customHeight="1" x14ac:dyDescent="0.2">
      <c r="A15" s="156"/>
      <c r="B15" s="31" t="s">
        <v>9</v>
      </c>
      <c r="C15" s="120"/>
      <c r="D15" s="121"/>
      <c r="E15" s="121"/>
      <c r="F15" s="121"/>
      <c r="G15" s="106" t="s">
        <v>64</v>
      </c>
      <c r="H15" s="121"/>
      <c r="I15" s="121"/>
      <c r="J15" s="107">
        <v>6.03</v>
      </c>
      <c r="K15" s="121"/>
      <c r="L15" s="121"/>
      <c r="M15" s="121"/>
      <c r="N15" s="121"/>
      <c r="O15" s="107">
        <v>6.05</v>
      </c>
      <c r="P15" s="121"/>
      <c r="Q15" s="121"/>
      <c r="R15" s="107">
        <v>6.07</v>
      </c>
      <c r="S15" s="121"/>
      <c r="T15" s="121"/>
      <c r="U15" s="107">
        <v>6.1</v>
      </c>
      <c r="V15" s="121"/>
      <c r="W15" s="107">
        <v>6.24</v>
      </c>
      <c r="X15" s="121"/>
      <c r="Y15" s="122"/>
      <c r="Z15" s="121"/>
      <c r="AA15" s="117">
        <v>6.29</v>
      </c>
      <c r="AB15" s="36">
        <v>35</v>
      </c>
      <c r="AC15" s="141"/>
      <c r="AD15" s="141"/>
      <c r="AE15" s="54"/>
      <c r="AF15" s="54"/>
    </row>
    <row r="16" spans="1:32" ht="15.6" customHeight="1" x14ac:dyDescent="0.2">
      <c r="A16" s="157"/>
      <c r="B16" s="32" t="s">
        <v>10</v>
      </c>
      <c r="C16" s="123" t="s">
        <v>64</v>
      </c>
      <c r="D16" s="124"/>
      <c r="E16" s="124"/>
      <c r="F16" s="125"/>
      <c r="G16" s="108">
        <f>A13</f>
        <v>5.56</v>
      </c>
      <c r="H16" s="124"/>
      <c r="I16" s="124"/>
      <c r="J16" s="109">
        <f>J15</f>
        <v>6.03</v>
      </c>
      <c r="K16" s="124"/>
      <c r="L16" s="124"/>
      <c r="M16" s="124"/>
      <c r="N16" s="124"/>
      <c r="O16" s="109">
        <f>O15</f>
        <v>6.05</v>
      </c>
      <c r="P16" s="124"/>
      <c r="Q16" s="124"/>
      <c r="R16" s="109">
        <f>R15</f>
        <v>6.07</v>
      </c>
      <c r="S16" s="124"/>
      <c r="T16" s="124"/>
      <c r="U16" s="109">
        <f>U15</f>
        <v>6.1</v>
      </c>
      <c r="V16" s="124"/>
      <c r="W16" s="109">
        <f>W15</f>
        <v>6.24</v>
      </c>
      <c r="X16" s="124"/>
      <c r="Y16" s="126"/>
      <c r="Z16" s="124"/>
      <c r="AA16" s="127"/>
      <c r="AB16" s="35"/>
      <c r="AC16" s="143"/>
      <c r="AD16" s="143"/>
      <c r="AE16" s="54"/>
      <c r="AF16" s="54"/>
    </row>
    <row r="17" spans="1:32" ht="15.6" customHeight="1" thickBot="1" x14ac:dyDescent="0.25">
      <c r="A17" s="129">
        <v>539</v>
      </c>
      <c r="B17" s="56" t="s">
        <v>11</v>
      </c>
      <c r="C17" s="110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2"/>
      <c r="AB17" s="58"/>
      <c r="AC17" s="144"/>
      <c r="AD17" s="144"/>
      <c r="AE17" s="54"/>
      <c r="AF17" s="54"/>
    </row>
    <row r="18" spans="1:32" ht="15.6" customHeight="1" x14ac:dyDescent="0.2">
      <c r="A18" s="130"/>
      <c r="B18" s="29" t="s">
        <v>5</v>
      </c>
      <c r="C18" s="89"/>
      <c r="D18" s="90">
        <v>0</v>
      </c>
      <c r="E18" s="90">
        <v>0</v>
      </c>
      <c r="F18" s="91">
        <v>0</v>
      </c>
      <c r="G18" s="92">
        <v>0</v>
      </c>
      <c r="H18" s="93">
        <v>0</v>
      </c>
      <c r="I18" s="93">
        <v>0</v>
      </c>
      <c r="J18" s="93">
        <v>3</v>
      </c>
      <c r="K18" s="93">
        <v>1</v>
      </c>
      <c r="L18" s="93">
        <v>0</v>
      </c>
      <c r="M18" s="93">
        <v>4</v>
      </c>
      <c r="N18" s="93">
        <v>0</v>
      </c>
      <c r="O18" s="93">
        <v>3</v>
      </c>
      <c r="P18" s="93">
        <v>0</v>
      </c>
      <c r="Q18" s="93">
        <v>1</v>
      </c>
      <c r="R18" s="93">
        <v>3</v>
      </c>
      <c r="S18" s="93">
        <v>12</v>
      </c>
      <c r="T18" s="93">
        <v>5</v>
      </c>
      <c r="U18" s="93">
        <v>0</v>
      </c>
      <c r="V18" s="93">
        <v>15</v>
      </c>
      <c r="W18" s="93">
        <v>2</v>
      </c>
      <c r="X18" s="93">
        <v>4</v>
      </c>
      <c r="Y18" s="93">
        <v>16</v>
      </c>
      <c r="Z18" s="93">
        <v>13</v>
      </c>
      <c r="AA18" s="94">
        <v>1</v>
      </c>
      <c r="AB18" s="33" t="s">
        <v>6</v>
      </c>
      <c r="AC18" s="140"/>
      <c r="AD18" s="140"/>
      <c r="AE18" s="54"/>
      <c r="AF18" s="54"/>
    </row>
    <row r="19" spans="1:32" ht="15.6" customHeight="1" x14ac:dyDescent="0.2">
      <c r="A19" s="128">
        <v>7.01</v>
      </c>
      <c r="B19" s="31" t="s">
        <v>7</v>
      </c>
      <c r="C19" s="95">
        <v>2</v>
      </c>
      <c r="D19" s="96">
        <v>15</v>
      </c>
      <c r="E19" s="96">
        <v>3</v>
      </c>
      <c r="F19" s="97">
        <v>1</v>
      </c>
      <c r="G19" s="98">
        <v>7</v>
      </c>
      <c r="H19" s="99">
        <v>4</v>
      </c>
      <c r="I19" s="99">
        <v>0</v>
      </c>
      <c r="J19" s="99">
        <v>0</v>
      </c>
      <c r="K19" s="99">
        <v>6</v>
      </c>
      <c r="L19" s="99">
        <v>0</v>
      </c>
      <c r="M19" s="99">
        <v>1</v>
      </c>
      <c r="N19" s="99">
        <v>0</v>
      </c>
      <c r="O19" s="99">
        <v>13</v>
      </c>
      <c r="P19" s="99">
        <v>4</v>
      </c>
      <c r="Q19" s="99">
        <v>1</v>
      </c>
      <c r="R19" s="99">
        <v>2</v>
      </c>
      <c r="S19" s="99">
        <v>5</v>
      </c>
      <c r="T19" s="99">
        <v>4</v>
      </c>
      <c r="U19" s="99">
        <v>10</v>
      </c>
      <c r="V19" s="99">
        <v>5</v>
      </c>
      <c r="W19" s="99">
        <v>0</v>
      </c>
      <c r="X19" s="99">
        <v>0</v>
      </c>
      <c r="Y19" s="99">
        <v>0</v>
      </c>
      <c r="Z19" s="99">
        <v>0</v>
      </c>
      <c r="AA19" s="100"/>
      <c r="AB19" s="34">
        <f>SUM(C19:Z19)</f>
        <v>83</v>
      </c>
      <c r="AC19" s="141"/>
      <c r="AD19" s="141"/>
      <c r="AE19" s="54"/>
      <c r="AF19" s="54"/>
    </row>
    <row r="20" spans="1:32" ht="15.6" customHeight="1" x14ac:dyDescent="0.2">
      <c r="A20" s="155" t="s">
        <v>63</v>
      </c>
      <c r="B20" s="31" t="s">
        <v>8</v>
      </c>
      <c r="C20" s="95">
        <f>C19</f>
        <v>2</v>
      </c>
      <c r="D20" s="101">
        <f t="shared" ref="D20" si="21">C20-D18+D19</f>
        <v>17</v>
      </c>
      <c r="E20" s="101">
        <f>D20-E18+E19</f>
        <v>20</v>
      </c>
      <c r="F20" s="102">
        <f>E20-F18+F19</f>
        <v>21</v>
      </c>
      <c r="G20" s="103">
        <f t="shared" ref="G20" si="22">F20-G18+G19</f>
        <v>28</v>
      </c>
      <c r="H20" s="104">
        <f t="shared" ref="H20" si="23">G20-H18+H19</f>
        <v>32</v>
      </c>
      <c r="I20" s="104">
        <f t="shared" ref="I20" si="24">H20-I18+I19</f>
        <v>32</v>
      </c>
      <c r="J20" s="104">
        <f t="shared" ref="J20" si="25">I20-J18+J19</f>
        <v>29</v>
      </c>
      <c r="K20" s="104">
        <f t="shared" ref="K20" si="26">J20-K18+K19</f>
        <v>34</v>
      </c>
      <c r="L20" s="104">
        <f t="shared" ref="L20" si="27">K20-L18+L19</f>
        <v>34</v>
      </c>
      <c r="M20" s="104">
        <f t="shared" ref="M20" si="28">L20-M18+M19</f>
        <v>31</v>
      </c>
      <c r="N20" s="104">
        <f t="shared" ref="N20" si="29">M20-N18+N19</f>
        <v>31</v>
      </c>
      <c r="O20" s="104">
        <f t="shared" ref="O20" si="30">N20-O18+O19</f>
        <v>41</v>
      </c>
      <c r="P20" s="104">
        <f t="shared" ref="P20" si="31">O20-P18+P19</f>
        <v>45</v>
      </c>
      <c r="Q20" s="104">
        <f t="shared" ref="Q20" si="32">P20-Q18+Q19</f>
        <v>45</v>
      </c>
      <c r="R20" s="104">
        <f t="shared" ref="R20" si="33">Q20-R18+R19</f>
        <v>44</v>
      </c>
      <c r="S20" s="104">
        <f t="shared" ref="S20" si="34">R20-S18+S19</f>
        <v>37</v>
      </c>
      <c r="T20" s="104">
        <f t="shared" ref="T20" si="35">S20-T18+T19</f>
        <v>36</v>
      </c>
      <c r="U20" s="104">
        <f t="shared" ref="U20" si="36">T20-U18+U19</f>
        <v>46</v>
      </c>
      <c r="V20" s="104">
        <f t="shared" ref="V20" si="37">U20-V18+V19</f>
        <v>36</v>
      </c>
      <c r="W20" s="104">
        <f t="shared" ref="W20" si="38">V20-W18+W19</f>
        <v>34</v>
      </c>
      <c r="X20" s="104">
        <f t="shared" ref="X20" si="39">W20-X18+X19</f>
        <v>30</v>
      </c>
      <c r="Y20" s="104">
        <f t="shared" ref="Y20" si="40">X20-Y18+Y19</f>
        <v>14</v>
      </c>
      <c r="Z20" s="104">
        <f t="shared" ref="Z20" si="41">Y20-Z18+Z19</f>
        <v>1</v>
      </c>
      <c r="AA20" s="104">
        <f t="shared" ref="AA20" si="42">Z20-AA18+AA19</f>
        <v>0</v>
      </c>
      <c r="AB20" s="35"/>
      <c r="AC20" s="142">
        <f>MAX(C20:AA20)</f>
        <v>46</v>
      </c>
      <c r="AD20" s="142">
        <f>SUM(C19:F19)</f>
        <v>21</v>
      </c>
      <c r="AE20" s="54"/>
      <c r="AF20" s="54"/>
    </row>
    <row r="21" spans="1:32" ht="15.6" customHeight="1" x14ac:dyDescent="0.2">
      <c r="A21" s="156"/>
      <c r="B21" s="31" t="s">
        <v>9</v>
      </c>
      <c r="C21" s="120"/>
      <c r="D21" s="121"/>
      <c r="E21" s="121"/>
      <c r="F21" s="121"/>
      <c r="G21" s="106">
        <v>7.06</v>
      </c>
      <c r="H21" s="121"/>
      <c r="I21" s="121"/>
      <c r="J21" s="107">
        <v>7.11</v>
      </c>
      <c r="K21" s="121"/>
      <c r="L21" s="121"/>
      <c r="M21" s="121"/>
      <c r="N21" s="121"/>
      <c r="O21" s="107">
        <v>7.18</v>
      </c>
      <c r="P21" s="121"/>
      <c r="Q21" s="121"/>
      <c r="R21" s="107">
        <v>7.22</v>
      </c>
      <c r="S21" s="121"/>
      <c r="T21" s="121"/>
      <c r="U21" s="107">
        <v>7.28</v>
      </c>
      <c r="V21" s="121"/>
      <c r="W21" s="107">
        <v>7.33</v>
      </c>
      <c r="X21" s="121"/>
      <c r="Y21" s="122"/>
      <c r="Z21" s="121"/>
      <c r="AA21" s="117">
        <v>7.39</v>
      </c>
      <c r="AB21" s="36">
        <v>38</v>
      </c>
      <c r="AC21" s="141"/>
      <c r="AD21" s="141"/>
      <c r="AE21" s="54"/>
      <c r="AF21" s="54"/>
    </row>
    <row r="22" spans="1:32" ht="15.6" customHeight="1" x14ac:dyDescent="0.2">
      <c r="A22" s="157"/>
      <c r="B22" s="32" t="s">
        <v>10</v>
      </c>
      <c r="C22" s="123">
        <f>A19</f>
        <v>7.01</v>
      </c>
      <c r="D22" s="124"/>
      <c r="E22" s="124"/>
      <c r="F22" s="125"/>
      <c r="G22" s="108">
        <f>G21</f>
        <v>7.06</v>
      </c>
      <c r="H22" s="124"/>
      <c r="I22" s="124"/>
      <c r="J22" s="109">
        <f>J21</f>
        <v>7.11</v>
      </c>
      <c r="K22" s="124"/>
      <c r="L22" s="124"/>
      <c r="M22" s="124"/>
      <c r="N22" s="124"/>
      <c r="O22" s="109">
        <f>O21</f>
        <v>7.18</v>
      </c>
      <c r="P22" s="124"/>
      <c r="Q22" s="124"/>
      <c r="R22" s="109">
        <f>R21</f>
        <v>7.22</v>
      </c>
      <c r="S22" s="124"/>
      <c r="T22" s="124"/>
      <c r="U22" s="109">
        <f>U21</f>
        <v>7.28</v>
      </c>
      <c r="V22" s="124"/>
      <c r="W22" s="109">
        <f>W21</f>
        <v>7.33</v>
      </c>
      <c r="X22" s="124"/>
      <c r="Y22" s="126"/>
      <c r="Z22" s="124"/>
      <c r="AA22" s="127"/>
      <c r="AB22" s="35"/>
      <c r="AC22" s="143"/>
      <c r="AD22" s="143"/>
      <c r="AE22" s="54"/>
      <c r="AF22" s="54"/>
    </row>
    <row r="23" spans="1:32" ht="15.6" customHeight="1" thickBot="1" x14ac:dyDescent="0.25">
      <c r="A23" s="129">
        <v>510</v>
      </c>
      <c r="B23" s="56" t="s">
        <v>11</v>
      </c>
      <c r="C23" s="110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2"/>
      <c r="AB23" s="58"/>
      <c r="AC23" s="144"/>
      <c r="AD23" s="144"/>
      <c r="AE23" s="54"/>
      <c r="AF23" s="54"/>
    </row>
    <row r="24" spans="1:32" ht="15.6" customHeight="1" x14ac:dyDescent="0.2">
      <c r="A24" s="130"/>
      <c r="B24" s="29" t="s">
        <v>5</v>
      </c>
      <c r="C24" s="89"/>
      <c r="D24" s="90" t="s">
        <v>64</v>
      </c>
      <c r="E24" s="90" t="s">
        <v>64</v>
      </c>
      <c r="F24" s="91" t="s">
        <v>64</v>
      </c>
      <c r="G24" s="92" t="s">
        <v>64</v>
      </c>
      <c r="H24" s="93">
        <v>0</v>
      </c>
      <c r="I24" s="93">
        <v>0</v>
      </c>
      <c r="J24" s="93">
        <v>0</v>
      </c>
      <c r="K24" s="93">
        <v>0</v>
      </c>
      <c r="L24" s="93">
        <v>5</v>
      </c>
      <c r="M24" s="93">
        <v>4</v>
      </c>
      <c r="N24" s="93">
        <v>6</v>
      </c>
      <c r="O24" s="93">
        <v>6</v>
      </c>
      <c r="P24" s="93">
        <v>0</v>
      </c>
      <c r="Q24" s="93">
        <v>0</v>
      </c>
      <c r="R24" s="93">
        <v>4</v>
      </c>
      <c r="S24" s="93">
        <v>0</v>
      </c>
      <c r="T24" s="93">
        <v>5</v>
      </c>
      <c r="U24" s="93">
        <v>7</v>
      </c>
      <c r="V24" s="93">
        <v>4</v>
      </c>
      <c r="W24" s="93">
        <v>2</v>
      </c>
      <c r="X24" s="93">
        <v>0</v>
      </c>
      <c r="Y24" s="93">
        <v>19</v>
      </c>
      <c r="Z24" s="93">
        <v>13</v>
      </c>
      <c r="AA24" s="94">
        <v>0</v>
      </c>
      <c r="AB24" s="33" t="s">
        <v>6</v>
      </c>
      <c r="AC24" s="140"/>
      <c r="AD24" s="140"/>
      <c r="AE24" s="54"/>
      <c r="AF24" s="54"/>
    </row>
    <row r="25" spans="1:32" ht="15.6" customHeight="1" x14ac:dyDescent="0.2">
      <c r="A25" s="128">
        <v>7.24</v>
      </c>
      <c r="B25" s="31" t="s">
        <v>7</v>
      </c>
      <c r="C25" s="95" t="s">
        <v>64</v>
      </c>
      <c r="D25" s="96" t="s">
        <v>64</v>
      </c>
      <c r="E25" s="96" t="s">
        <v>64</v>
      </c>
      <c r="F25" s="97" t="s">
        <v>64</v>
      </c>
      <c r="G25" s="98">
        <v>4</v>
      </c>
      <c r="H25" s="99">
        <v>4</v>
      </c>
      <c r="I25" s="99">
        <v>0</v>
      </c>
      <c r="J25" s="99">
        <v>0</v>
      </c>
      <c r="K25" s="99">
        <v>18</v>
      </c>
      <c r="L25" s="99">
        <v>3</v>
      </c>
      <c r="M25" s="99">
        <v>1</v>
      </c>
      <c r="N25" s="99">
        <v>3</v>
      </c>
      <c r="O25" s="99">
        <v>8</v>
      </c>
      <c r="P25" s="99">
        <v>4</v>
      </c>
      <c r="Q25" s="99">
        <v>0</v>
      </c>
      <c r="R25" s="99">
        <v>4</v>
      </c>
      <c r="S25" s="99">
        <v>7</v>
      </c>
      <c r="T25" s="99">
        <v>1</v>
      </c>
      <c r="U25" s="99">
        <v>2</v>
      </c>
      <c r="V25" s="99">
        <v>11</v>
      </c>
      <c r="W25" s="99">
        <v>0</v>
      </c>
      <c r="X25" s="99">
        <v>3</v>
      </c>
      <c r="Y25" s="99">
        <v>2</v>
      </c>
      <c r="Z25" s="99">
        <v>0</v>
      </c>
      <c r="AA25" s="100"/>
      <c r="AB25" s="34">
        <f>SUM(C25:Z25)</f>
        <v>75</v>
      </c>
      <c r="AC25" s="141"/>
      <c r="AD25" s="141"/>
      <c r="AE25" s="54"/>
      <c r="AF25" s="54"/>
    </row>
    <row r="26" spans="1:32" ht="15.6" customHeight="1" x14ac:dyDescent="0.2">
      <c r="A26" s="155" t="s">
        <v>62</v>
      </c>
      <c r="B26" s="31" t="s">
        <v>8</v>
      </c>
      <c r="C26" s="95" t="s">
        <v>64</v>
      </c>
      <c r="D26" s="101" t="s">
        <v>64</v>
      </c>
      <c r="E26" s="101" t="s">
        <v>64</v>
      </c>
      <c r="F26" s="102" t="s">
        <v>64</v>
      </c>
      <c r="G26" s="103">
        <f>G25</f>
        <v>4</v>
      </c>
      <c r="H26" s="104">
        <f t="shared" ref="H26" si="43">G26-H24+H25</f>
        <v>8</v>
      </c>
      <c r="I26" s="104">
        <f t="shared" ref="I26" si="44">H26-I24+I25</f>
        <v>8</v>
      </c>
      <c r="J26" s="104">
        <f t="shared" ref="J26" si="45">I26-J24+J25</f>
        <v>8</v>
      </c>
      <c r="K26" s="104">
        <f t="shared" ref="K26" si="46">J26-K24+K25</f>
        <v>26</v>
      </c>
      <c r="L26" s="104">
        <f t="shared" ref="L26" si="47">K26-L24+L25</f>
        <v>24</v>
      </c>
      <c r="M26" s="104">
        <f t="shared" ref="M26" si="48">L26-M24+M25</f>
        <v>21</v>
      </c>
      <c r="N26" s="104">
        <f t="shared" ref="N26" si="49">M26-N24+N25</f>
        <v>18</v>
      </c>
      <c r="O26" s="104">
        <f t="shared" ref="O26" si="50">N26-O24+O25</f>
        <v>20</v>
      </c>
      <c r="P26" s="104">
        <f t="shared" ref="P26" si="51">O26-P24+P25</f>
        <v>24</v>
      </c>
      <c r="Q26" s="104">
        <f t="shared" ref="Q26" si="52">P26-Q24+Q25</f>
        <v>24</v>
      </c>
      <c r="R26" s="104">
        <f t="shared" ref="R26" si="53">Q26-R24+R25</f>
        <v>24</v>
      </c>
      <c r="S26" s="104">
        <f t="shared" ref="S26" si="54">R26-S24+S25</f>
        <v>31</v>
      </c>
      <c r="T26" s="104">
        <f t="shared" ref="T26" si="55">S26-T24+T25</f>
        <v>27</v>
      </c>
      <c r="U26" s="104">
        <f t="shared" ref="U26" si="56">T26-U24+U25</f>
        <v>22</v>
      </c>
      <c r="V26" s="104">
        <f t="shared" ref="V26" si="57">U26-V24+V25</f>
        <v>29</v>
      </c>
      <c r="W26" s="104">
        <f t="shared" ref="W26" si="58">V26-W24+W25</f>
        <v>27</v>
      </c>
      <c r="X26" s="104">
        <f t="shared" ref="X26" si="59">W26-X24+X25</f>
        <v>30</v>
      </c>
      <c r="Y26" s="104">
        <f t="shared" ref="Y26" si="60">X26-Y24+Y25</f>
        <v>13</v>
      </c>
      <c r="Z26" s="104">
        <f t="shared" ref="Z26" si="61">Y26-Z24+Z25</f>
        <v>0</v>
      </c>
      <c r="AA26" s="104">
        <f t="shared" ref="AA26" si="62">Z26-AA24+AA25</f>
        <v>0</v>
      </c>
      <c r="AB26" s="35"/>
      <c r="AC26" s="142">
        <f>MAX(C26:AA26)</f>
        <v>31</v>
      </c>
      <c r="AD26" s="142">
        <f>SUM(C25:F25)</f>
        <v>0</v>
      </c>
      <c r="AE26" s="54"/>
      <c r="AF26" s="54"/>
    </row>
    <row r="27" spans="1:32" ht="15.6" customHeight="1" x14ac:dyDescent="0.2">
      <c r="A27" s="156"/>
      <c r="B27" s="31" t="s">
        <v>9</v>
      </c>
      <c r="C27" s="120"/>
      <c r="D27" s="121"/>
      <c r="E27" s="121"/>
      <c r="F27" s="121"/>
      <c r="G27" s="106" t="s">
        <v>64</v>
      </c>
      <c r="H27" s="121"/>
      <c r="I27" s="121"/>
      <c r="J27" s="107">
        <v>7.26</v>
      </c>
      <c r="K27" s="121"/>
      <c r="L27" s="121"/>
      <c r="M27" s="121"/>
      <c r="N27" s="121"/>
      <c r="O27" s="107">
        <v>7.32</v>
      </c>
      <c r="P27" s="121"/>
      <c r="Q27" s="121"/>
      <c r="R27" s="107">
        <v>7.37</v>
      </c>
      <c r="S27" s="121"/>
      <c r="T27" s="121"/>
      <c r="U27" s="107">
        <v>7.4</v>
      </c>
      <c r="V27" s="121"/>
      <c r="W27" s="107">
        <v>7.5</v>
      </c>
      <c r="X27" s="121"/>
      <c r="Y27" s="122"/>
      <c r="Z27" s="121"/>
      <c r="AA27" s="117">
        <v>7.55</v>
      </c>
      <c r="AB27" s="36">
        <v>31</v>
      </c>
      <c r="AC27" s="141"/>
      <c r="AD27" s="141"/>
      <c r="AE27" s="54"/>
      <c r="AF27" s="54"/>
    </row>
    <row r="28" spans="1:32" ht="15.6" customHeight="1" x14ac:dyDescent="0.2">
      <c r="A28" s="157"/>
      <c r="B28" s="32" t="s">
        <v>10</v>
      </c>
      <c r="C28" s="123" t="s">
        <v>64</v>
      </c>
      <c r="D28" s="124"/>
      <c r="E28" s="124"/>
      <c r="F28" s="125"/>
      <c r="G28" s="108">
        <f>A25</f>
        <v>7.24</v>
      </c>
      <c r="H28" s="124"/>
      <c r="I28" s="124"/>
      <c r="J28" s="109">
        <f>J27</f>
        <v>7.26</v>
      </c>
      <c r="K28" s="124"/>
      <c r="L28" s="124"/>
      <c r="M28" s="124"/>
      <c r="N28" s="124"/>
      <c r="O28" s="109">
        <f>O27</f>
        <v>7.32</v>
      </c>
      <c r="P28" s="124"/>
      <c r="Q28" s="124"/>
      <c r="R28" s="109">
        <f>R27</f>
        <v>7.37</v>
      </c>
      <c r="S28" s="124"/>
      <c r="T28" s="124"/>
      <c r="U28" s="109">
        <f>U27</f>
        <v>7.4</v>
      </c>
      <c r="V28" s="124"/>
      <c r="W28" s="109">
        <v>7.51</v>
      </c>
      <c r="X28" s="124"/>
      <c r="Y28" s="126"/>
      <c r="Z28" s="124"/>
      <c r="AA28" s="127"/>
      <c r="AB28" s="35"/>
      <c r="AC28" s="143"/>
      <c r="AD28" s="143"/>
      <c r="AE28" s="54"/>
      <c r="AF28" s="54"/>
    </row>
    <row r="29" spans="1:32" ht="15.6" customHeight="1" thickBot="1" x14ac:dyDescent="0.25">
      <c r="A29" s="129">
        <v>539</v>
      </c>
      <c r="B29" s="56" t="s">
        <v>11</v>
      </c>
      <c r="C29" s="110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2"/>
      <c r="AB29" s="58"/>
      <c r="AC29" s="144"/>
      <c r="AD29" s="144"/>
      <c r="AE29" s="54"/>
      <c r="AF29" s="54"/>
    </row>
    <row r="30" spans="1:32" ht="15.6" customHeight="1" x14ac:dyDescent="0.2">
      <c r="A30" s="130"/>
      <c r="B30" s="29" t="s">
        <v>5</v>
      </c>
      <c r="C30" s="89"/>
      <c r="D30" s="90" t="s">
        <v>64</v>
      </c>
      <c r="E30" s="90" t="s">
        <v>64</v>
      </c>
      <c r="F30" s="91" t="s">
        <v>64</v>
      </c>
      <c r="G30" s="92" t="s">
        <v>64</v>
      </c>
      <c r="H30" s="93">
        <v>0</v>
      </c>
      <c r="I30" s="93">
        <v>0</v>
      </c>
      <c r="J30" s="93">
        <v>0</v>
      </c>
      <c r="K30" s="93">
        <v>0</v>
      </c>
      <c r="L30" s="93">
        <v>0</v>
      </c>
      <c r="M30" s="93">
        <v>20</v>
      </c>
      <c r="N30" s="93">
        <v>0</v>
      </c>
      <c r="O30" s="93">
        <v>0</v>
      </c>
      <c r="P30" s="93">
        <v>3</v>
      </c>
      <c r="Q30" s="93">
        <v>0</v>
      </c>
      <c r="R30" s="93">
        <v>3</v>
      </c>
      <c r="S30" s="93">
        <v>6</v>
      </c>
      <c r="T30" s="93">
        <v>4</v>
      </c>
      <c r="U30" s="93">
        <v>6</v>
      </c>
      <c r="V30" s="93">
        <v>3</v>
      </c>
      <c r="W30" s="93">
        <v>0</v>
      </c>
      <c r="X30" s="93">
        <v>9</v>
      </c>
      <c r="Y30" s="93">
        <v>4</v>
      </c>
      <c r="Z30" s="93">
        <v>0</v>
      </c>
      <c r="AA30" s="94">
        <v>0</v>
      </c>
      <c r="AB30" s="33" t="s">
        <v>6</v>
      </c>
      <c r="AC30" s="140"/>
      <c r="AD30" s="140"/>
      <c r="AE30" s="54"/>
      <c r="AF30" s="54"/>
    </row>
    <row r="31" spans="1:32" ht="15.6" customHeight="1" x14ac:dyDescent="0.2">
      <c r="A31" s="128">
        <v>7.45</v>
      </c>
      <c r="B31" s="31" t="s">
        <v>7</v>
      </c>
      <c r="C31" s="95" t="s">
        <v>64</v>
      </c>
      <c r="D31" s="96" t="s">
        <v>64</v>
      </c>
      <c r="E31" s="96" t="s">
        <v>64</v>
      </c>
      <c r="F31" s="97" t="s">
        <v>64</v>
      </c>
      <c r="G31" s="98">
        <v>7</v>
      </c>
      <c r="H31" s="99">
        <v>4</v>
      </c>
      <c r="I31" s="99">
        <v>5</v>
      </c>
      <c r="J31" s="99">
        <v>2</v>
      </c>
      <c r="K31" s="99">
        <v>13</v>
      </c>
      <c r="L31" s="99">
        <v>0</v>
      </c>
      <c r="M31" s="99">
        <v>2</v>
      </c>
      <c r="N31" s="99">
        <v>0</v>
      </c>
      <c r="O31" s="99">
        <v>10</v>
      </c>
      <c r="P31" s="99">
        <v>3</v>
      </c>
      <c r="Q31" s="99">
        <v>1</v>
      </c>
      <c r="R31" s="99">
        <v>0</v>
      </c>
      <c r="S31" s="99">
        <v>6</v>
      </c>
      <c r="T31" s="99">
        <v>1</v>
      </c>
      <c r="U31" s="99">
        <v>0</v>
      </c>
      <c r="V31" s="99">
        <v>4</v>
      </c>
      <c r="W31" s="99">
        <v>0</v>
      </c>
      <c r="X31" s="99">
        <v>0</v>
      </c>
      <c r="Y31" s="99">
        <v>0</v>
      </c>
      <c r="Z31" s="99">
        <v>0</v>
      </c>
      <c r="AA31" s="100"/>
      <c r="AB31" s="34">
        <f>SUM(C31:Z31)</f>
        <v>58</v>
      </c>
      <c r="AC31" s="141"/>
      <c r="AD31" s="141"/>
      <c r="AE31" s="54"/>
      <c r="AF31" s="54"/>
    </row>
    <row r="32" spans="1:32" ht="15.6" customHeight="1" x14ac:dyDescent="0.2">
      <c r="A32" s="155" t="s">
        <v>62</v>
      </c>
      <c r="B32" s="31" t="s">
        <v>8</v>
      </c>
      <c r="C32" s="95" t="s">
        <v>64</v>
      </c>
      <c r="D32" s="101" t="s">
        <v>64</v>
      </c>
      <c r="E32" s="101" t="s">
        <v>64</v>
      </c>
      <c r="F32" s="102" t="s">
        <v>64</v>
      </c>
      <c r="G32" s="103">
        <f>G31</f>
        <v>7</v>
      </c>
      <c r="H32" s="104">
        <f t="shared" ref="H32" si="63">G32-H30+H31</f>
        <v>11</v>
      </c>
      <c r="I32" s="104">
        <f t="shared" ref="I32" si="64">H32-I30+I31</f>
        <v>16</v>
      </c>
      <c r="J32" s="104">
        <f t="shared" ref="J32" si="65">I32-J30+J31</f>
        <v>18</v>
      </c>
      <c r="K32" s="104">
        <f t="shared" ref="K32" si="66">J32-K30+K31</f>
        <v>31</v>
      </c>
      <c r="L32" s="104">
        <f t="shared" ref="L32" si="67">K32-L30+L31</f>
        <v>31</v>
      </c>
      <c r="M32" s="104">
        <f t="shared" ref="M32" si="68">L32-M30+M31</f>
        <v>13</v>
      </c>
      <c r="N32" s="104">
        <f t="shared" ref="N32" si="69">M32-N30+N31</f>
        <v>13</v>
      </c>
      <c r="O32" s="104">
        <f t="shared" ref="O32" si="70">N32-O30+O31</f>
        <v>23</v>
      </c>
      <c r="P32" s="104">
        <f t="shared" ref="P32" si="71">O32-P30+P31</f>
        <v>23</v>
      </c>
      <c r="Q32" s="104">
        <f t="shared" ref="Q32" si="72">P32-Q30+Q31</f>
        <v>24</v>
      </c>
      <c r="R32" s="104">
        <f t="shared" ref="R32" si="73">Q32-R30+R31</f>
        <v>21</v>
      </c>
      <c r="S32" s="104">
        <f t="shared" ref="S32" si="74">R32-S30+S31</f>
        <v>21</v>
      </c>
      <c r="T32" s="104">
        <f t="shared" ref="T32" si="75">S32-T30+T31</f>
        <v>18</v>
      </c>
      <c r="U32" s="104">
        <f t="shared" ref="U32" si="76">T32-U30+U31</f>
        <v>12</v>
      </c>
      <c r="V32" s="104">
        <f t="shared" ref="V32" si="77">U32-V30+V31</f>
        <v>13</v>
      </c>
      <c r="W32" s="104">
        <f t="shared" ref="W32" si="78">V32-W30+W31</f>
        <v>13</v>
      </c>
      <c r="X32" s="104">
        <f t="shared" ref="X32" si="79">W32-X30+X31</f>
        <v>4</v>
      </c>
      <c r="Y32" s="104">
        <f t="shared" ref="Y32" si="80">X32-Y30+Y31</f>
        <v>0</v>
      </c>
      <c r="Z32" s="104">
        <f t="shared" ref="Z32" si="81">Y32-Z30+Z31</f>
        <v>0</v>
      </c>
      <c r="AA32" s="104">
        <f t="shared" ref="AA32" si="82">Z32-AA30+AA31</f>
        <v>0</v>
      </c>
      <c r="AB32" s="35"/>
      <c r="AC32" s="142">
        <f>MAX(C32:AA32)</f>
        <v>31</v>
      </c>
      <c r="AD32" s="142">
        <f>SUM(C31:F31)</f>
        <v>0</v>
      </c>
      <c r="AE32" s="54"/>
      <c r="AF32" s="54"/>
    </row>
    <row r="33" spans="1:32" ht="15.6" customHeight="1" x14ac:dyDescent="0.2">
      <c r="A33" s="156"/>
      <c r="B33" s="31" t="s">
        <v>9</v>
      </c>
      <c r="C33" s="120"/>
      <c r="D33" s="121"/>
      <c r="E33" s="121"/>
      <c r="F33" s="121"/>
      <c r="G33" s="106" t="s">
        <v>64</v>
      </c>
      <c r="H33" s="121"/>
      <c r="I33" s="121"/>
      <c r="J33" s="107">
        <v>7.49</v>
      </c>
      <c r="K33" s="121"/>
      <c r="L33" s="121"/>
      <c r="M33" s="121"/>
      <c r="N33" s="121"/>
      <c r="O33" s="107">
        <v>7.56</v>
      </c>
      <c r="P33" s="121"/>
      <c r="Q33" s="121"/>
      <c r="R33" s="107">
        <v>8.01</v>
      </c>
      <c r="S33" s="121"/>
      <c r="T33" s="121"/>
      <c r="U33" s="107">
        <v>8.07</v>
      </c>
      <c r="V33" s="121"/>
      <c r="W33" s="107">
        <v>8.11</v>
      </c>
      <c r="X33" s="121"/>
      <c r="Y33" s="122"/>
      <c r="Z33" s="121"/>
      <c r="AA33" s="117">
        <v>8.16</v>
      </c>
      <c r="AB33" s="36">
        <v>31</v>
      </c>
      <c r="AC33" s="141"/>
      <c r="AD33" s="141"/>
      <c r="AE33" s="54"/>
      <c r="AF33" s="54"/>
    </row>
    <row r="34" spans="1:32" ht="15.6" customHeight="1" x14ac:dyDescent="0.2">
      <c r="A34" s="157"/>
      <c r="B34" s="32" t="s">
        <v>10</v>
      </c>
      <c r="C34" s="123" t="s">
        <v>64</v>
      </c>
      <c r="D34" s="124"/>
      <c r="E34" s="124"/>
      <c r="F34" s="125"/>
      <c r="G34" s="108">
        <f>A31</f>
        <v>7.45</v>
      </c>
      <c r="H34" s="124"/>
      <c r="I34" s="124"/>
      <c r="J34" s="109">
        <v>7.5</v>
      </c>
      <c r="K34" s="124"/>
      <c r="L34" s="124"/>
      <c r="M34" s="124"/>
      <c r="N34" s="124"/>
      <c r="O34" s="109">
        <f>O33</f>
        <v>7.56</v>
      </c>
      <c r="P34" s="124"/>
      <c r="Q34" s="124"/>
      <c r="R34" s="109">
        <f>R33</f>
        <v>8.01</v>
      </c>
      <c r="S34" s="124"/>
      <c r="T34" s="124"/>
      <c r="U34" s="109">
        <f>U33</f>
        <v>8.07</v>
      </c>
      <c r="V34" s="124"/>
      <c r="W34" s="109">
        <f>W33</f>
        <v>8.11</v>
      </c>
      <c r="X34" s="124"/>
      <c r="Y34" s="126"/>
      <c r="Z34" s="124"/>
      <c r="AA34" s="127"/>
      <c r="AB34" s="35"/>
      <c r="AC34" s="143"/>
      <c r="AD34" s="143"/>
      <c r="AE34" s="54"/>
      <c r="AF34" s="54"/>
    </row>
    <row r="35" spans="1:32" ht="15.6" customHeight="1" thickBot="1" x14ac:dyDescent="0.25">
      <c r="A35" s="129">
        <v>209</v>
      </c>
      <c r="B35" s="56" t="s">
        <v>11</v>
      </c>
      <c r="C35" s="110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2"/>
      <c r="AB35" s="58"/>
      <c r="AC35" s="144"/>
      <c r="AD35" s="144"/>
      <c r="AE35" s="54"/>
      <c r="AF35" s="54"/>
    </row>
    <row r="36" spans="1:32" ht="15.6" customHeight="1" x14ac:dyDescent="0.2">
      <c r="A36" s="130"/>
      <c r="B36" s="29" t="s">
        <v>5</v>
      </c>
      <c r="C36" s="89"/>
      <c r="D36" s="90" t="s">
        <v>64</v>
      </c>
      <c r="E36" s="90" t="s">
        <v>64</v>
      </c>
      <c r="F36" s="91" t="s">
        <v>64</v>
      </c>
      <c r="G36" s="92" t="s">
        <v>64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11</v>
      </c>
      <c r="N36" s="93">
        <v>0</v>
      </c>
      <c r="O36" s="93">
        <v>2</v>
      </c>
      <c r="P36" s="93">
        <v>2</v>
      </c>
      <c r="Q36" s="93">
        <v>0</v>
      </c>
      <c r="R36" s="93">
        <v>1</v>
      </c>
      <c r="S36" s="93">
        <v>16</v>
      </c>
      <c r="T36" s="93">
        <v>2</v>
      </c>
      <c r="U36" s="93">
        <v>24</v>
      </c>
      <c r="V36" s="93">
        <v>9</v>
      </c>
      <c r="W36" s="93">
        <v>3</v>
      </c>
      <c r="X36" s="93">
        <v>2</v>
      </c>
      <c r="Y36" s="93">
        <v>4</v>
      </c>
      <c r="Z36" s="93">
        <v>12</v>
      </c>
      <c r="AA36" s="94">
        <v>0</v>
      </c>
      <c r="AB36" s="33" t="s">
        <v>6</v>
      </c>
      <c r="AC36" s="140"/>
      <c r="AD36" s="140"/>
      <c r="AE36" s="54"/>
      <c r="AF36" s="54"/>
    </row>
    <row r="37" spans="1:32" ht="15.6" customHeight="1" x14ac:dyDescent="0.2">
      <c r="A37" s="128">
        <v>9.24</v>
      </c>
      <c r="B37" s="31" t="s">
        <v>7</v>
      </c>
      <c r="C37" s="95" t="s">
        <v>64</v>
      </c>
      <c r="D37" s="96" t="s">
        <v>64</v>
      </c>
      <c r="E37" s="96" t="s">
        <v>64</v>
      </c>
      <c r="F37" s="97" t="s">
        <v>64</v>
      </c>
      <c r="G37" s="98">
        <v>7</v>
      </c>
      <c r="H37" s="99">
        <v>3</v>
      </c>
      <c r="I37" s="99">
        <v>4</v>
      </c>
      <c r="J37" s="99">
        <v>3</v>
      </c>
      <c r="K37" s="99">
        <v>21</v>
      </c>
      <c r="L37" s="99">
        <v>0</v>
      </c>
      <c r="M37" s="99">
        <v>3</v>
      </c>
      <c r="N37" s="99">
        <v>0</v>
      </c>
      <c r="O37" s="99">
        <v>9</v>
      </c>
      <c r="P37" s="99">
        <v>11</v>
      </c>
      <c r="Q37" s="99">
        <v>4</v>
      </c>
      <c r="R37" s="99">
        <v>0</v>
      </c>
      <c r="S37" s="99">
        <v>7</v>
      </c>
      <c r="T37" s="99">
        <v>5</v>
      </c>
      <c r="U37" s="99">
        <v>7</v>
      </c>
      <c r="V37" s="99">
        <v>3</v>
      </c>
      <c r="W37" s="99">
        <v>1</v>
      </c>
      <c r="X37" s="99">
        <v>0</v>
      </c>
      <c r="Y37" s="99">
        <v>0</v>
      </c>
      <c r="Z37" s="99">
        <v>0</v>
      </c>
      <c r="AA37" s="100"/>
      <c r="AB37" s="34">
        <f>SUM(C37:Z37)</f>
        <v>88</v>
      </c>
      <c r="AC37" s="141"/>
      <c r="AD37" s="141"/>
      <c r="AE37" s="54"/>
      <c r="AF37" s="54"/>
    </row>
    <row r="38" spans="1:32" ht="15.6" customHeight="1" x14ac:dyDescent="0.2">
      <c r="A38" s="155" t="s">
        <v>62</v>
      </c>
      <c r="B38" s="31" t="s">
        <v>8</v>
      </c>
      <c r="C38" s="95" t="s">
        <v>64</v>
      </c>
      <c r="D38" s="101" t="s">
        <v>64</v>
      </c>
      <c r="E38" s="101" t="s">
        <v>64</v>
      </c>
      <c r="F38" s="102" t="s">
        <v>64</v>
      </c>
      <c r="G38" s="103">
        <f>G37</f>
        <v>7</v>
      </c>
      <c r="H38" s="104">
        <f t="shared" ref="H38" si="83">G38-H36+H37</f>
        <v>10</v>
      </c>
      <c r="I38" s="104">
        <f t="shared" ref="I38" si="84">H38-I36+I37</f>
        <v>14</v>
      </c>
      <c r="J38" s="104">
        <f t="shared" ref="J38" si="85">I38-J36+J37</f>
        <v>17</v>
      </c>
      <c r="K38" s="104">
        <f t="shared" ref="K38" si="86">J38-K36+K37</f>
        <v>38</v>
      </c>
      <c r="L38" s="104">
        <f t="shared" ref="L38" si="87">K38-L36+L37</f>
        <v>38</v>
      </c>
      <c r="M38" s="104">
        <f t="shared" ref="M38" si="88">L38-M36+M37</f>
        <v>30</v>
      </c>
      <c r="N38" s="104">
        <f t="shared" ref="N38" si="89">M38-N36+N37</f>
        <v>30</v>
      </c>
      <c r="O38" s="104">
        <f t="shared" ref="O38" si="90">N38-O36+O37</f>
        <v>37</v>
      </c>
      <c r="P38" s="104">
        <f t="shared" ref="P38" si="91">O38-P36+P37</f>
        <v>46</v>
      </c>
      <c r="Q38" s="104">
        <f t="shared" ref="Q38" si="92">P38-Q36+Q37</f>
        <v>50</v>
      </c>
      <c r="R38" s="104">
        <f t="shared" ref="R38" si="93">Q38-R36+R37</f>
        <v>49</v>
      </c>
      <c r="S38" s="104">
        <f t="shared" ref="S38" si="94">R38-S36+S37</f>
        <v>40</v>
      </c>
      <c r="T38" s="104">
        <f t="shared" ref="T38" si="95">S38-T36+T37</f>
        <v>43</v>
      </c>
      <c r="U38" s="104">
        <f t="shared" ref="U38" si="96">T38-U36+U37</f>
        <v>26</v>
      </c>
      <c r="V38" s="104">
        <f t="shared" ref="V38" si="97">U38-V36+V37</f>
        <v>20</v>
      </c>
      <c r="W38" s="104">
        <f t="shared" ref="W38" si="98">V38-W36+W37</f>
        <v>18</v>
      </c>
      <c r="X38" s="104">
        <f t="shared" ref="X38" si="99">W38-X36+X37</f>
        <v>16</v>
      </c>
      <c r="Y38" s="104">
        <f t="shared" ref="Y38" si="100">X38-Y36+Y37</f>
        <v>12</v>
      </c>
      <c r="Z38" s="104">
        <f t="shared" ref="Z38" si="101">Y38-Z36+Z37</f>
        <v>0</v>
      </c>
      <c r="AA38" s="104">
        <f t="shared" ref="AA38" si="102">Z38-AA36+AA37</f>
        <v>0</v>
      </c>
      <c r="AB38" s="35"/>
      <c r="AC38" s="142">
        <f>MAX(C38:AA38)</f>
        <v>50</v>
      </c>
      <c r="AD38" s="142">
        <f>SUM(C37:F37)</f>
        <v>0</v>
      </c>
      <c r="AE38" s="54"/>
      <c r="AF38" s="54"/>
    </row>
    <row r="39" spans="1:32" ht="15.6" customHeight="1" x14ac:dyDescent="0.2">
      <c r="A39" s="156"/>
      <c r="B39" s="31" t="s">
        <v>9</v>
      </c>
      <c r="C39" s="120"/>
      <c r="D39" s="121"/>
      <c r="E39" s="121"/>
      <c r="F39" s="121"/>
      <c r="G39" s="106" t="s">
        <v>64</v>
      </c>
      <c r="H39" s="121"/>
      <c r="I39" s="121"/>
      <c r="J39" s="107">
        <v>9.2899999999999991</v>
      </c>
      <c r="K39" s="121"/>
      <c r="L39" s="121"/>
      <c r="M39" s="121"/>
      <c r="N39" s="121"/>
      <c r="O39" s="107">
        <v>9.36</v>
      </c>
      <c r="P39" s="121"/>
      <c r="Q39" s="121"/>
      <c r="R39" s="107">
        <v>9.39</v>
      </c>
      <c r="S39" s="121"/>
      <c r="T39" s="121"/>
      <c r="U39" s="107">
        <v>9.48</v>
      </c>
      <c r="V39" s="121"/>
      <c r="W39" s="107">
        <v>9.51</v>
      </c>
      <c r="X39" s="121"/>
      <c r="Y39" s="122"/>
      <c r="Z39" s="121"/>
      <c r="AA39" s="117">
        <v>9.5500000000000007</v>
      </c>
      <c r="AB39" s="36">
        <v>31</v>
      </c>
      <c r="AC39" s="141"/>
      <c r="AD39" s="141"/>
      <c r="AE39" s="54"/>
      <c r="AF39" s="54"/>
    </row>
    <row r="40" spans="1:32" ht="15.6" customHeight="1" x14ac:dyDescent="0.2">
      <c r="A40" s="157"/>
      <c r="B40" s="32" t="s">
        <v>10</v>
      </c>
      <c r="C40" s="123" t="s">
        <v>64</v>
      </c>
      <c r="D40" s="124"/>
      <c r="E40" s="124"/>
      <c r="F40" s="125"/>
      <c r="G40" s="108">
        <f>A37</f>
        <v>9.24</v>
      </c>
      <c r="H40" s="124"/>
      <c r="I40" s="124"/>
      <c r="J40" s="109">
        <f>J39</f>
        <v>9.2899999999999991</v>
      </c>
      <c r="K40" s="124"/>
      <c r="L40" s="124"/>
      <c r="M40" s="124"/>
      <c r="N40" s="124"/>
      <c r="O40" s="109">
        <v>9.3699999999999992</v>
      </c>
      <c r="P40" s="124"/>
      <c r="Q40" s="124"/>
      <c r="R40" s="109">
        <v>9.4</v>
      </c>
      <c r="S40" s="124"/>
      <c r="T40" s="124"/>
      <c r="U40" s="109">
        <f>U39</f>
        <v>9.48</v>
      </c>
      <c r="V40" s="124"/>
      <c r="W40" s="109">
        <f>W39</f>
        <v>9.51</v>
      </c>
      <c r="X40" s="124"/>
      <c r="Y40" s="126"/>
      <c r="Z40" s="124"/>
      <c r="AA40" s="127"/>
      <c r="AB40" s="35"/>
      <c r="AC40" s="143"/>
      <c r="AD40" s="143"/>
      <c r="AE40" s="54"/>
      <c r="AF40" s="54"/>
    </row>
    <row r="41" spans="1:32" ht="15.6" customHeight="1" thickBot="1" x14ac:dyDescent="0.25">
      <c r="A41" s="129">
        <v>533</v>
      </c>
      <c r="B41" s="56" t="s">
        <v>11</v>
      </c>
      <c r="C41" s="110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2"/>
      <c r="AB41" s="58"/>
      <c r="AC41" s="144"/>
      <c r="AD41" s="144"/>
      <c r="AE41" s="54"/>
      <c r="AF41" s="54"/>
    </row>
    <row r="42" spans="1:32" ht="15.6" customHeight="1" x14ac:dyDescent="0.2">
      <c r="A42" s="130"/>
      <c r="B42" s="29" t="s">
        <v>5</v>
      </c>
      <c r="C42" s="89"/>
      <c r="D42" s="90" t="s">
        <v>64</v>
      </c>
      <c r="E42" s="90" t="s">
        <v>64</v>
      </c>
      <c r="F42" s="91" t="s">
        <v>64</v>
      </c>
      <c r="G42" s="92" t="s">
        <v>64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9</v>
      </c>
      <c r="N42" s="93">
        <v>0</v>
      </c>
      <c r="O42" s="93">
        <v>2</v>
      </c>
      <c r="P42" s="93">
        <v>3</v>
      </c>
      <c r="Q42" s="93">
        <v>1</v>
      </c>
      <c r="R42" s="93">
        <v>2</v>
      </c>
      <c r="S42" s="93">
        <v>8</v>
      </c>
      <c r="T42" s="93">
        <v>3</v>
      </c>
      <c r="U42" s="93">
        <v>11</v>
      </c>
      <c r="V42" s="93">
        <v>2</v>
      </c>
      <c r="W42" s="93">
        <v>5</v>
      </c>
      <c r="X42" s="93">
        <v>4</v>
      </c>
      <c r="Y42" s="93">
        <v>13</v>
      </c>
      <c r="Z42" s="93">
        <v>23</v>
      </c>
      <c r="AA42" s="94">
        <v>10</v>
      </c>
      <c r="AB42" s="33" t="s">
        <v>6</v>
      </c>
      <c r="AC42" s="140"/>
      <c r="AD42" s="140"/>
      <c r="AE42" s="54"/>
      <c r="AF42" s="54"/>
    </row>
    <row r="43" spans="1:32" ht="15.6" customHeight="1" x14ac:dyDescent="0.2">
      <c r="A43" s="128">
        <v>10.19</v>
      </c>
      <c r="B43" s="31" t="s">
        <v>7</v>
      </c>
      <c r="C43" s="95" t="s">
        <v>64</v>
      </c>
      <c r="D43" s="96" t="s">
        <v>64</v>
      </c>
      <c r="E43" s="96" t="s">
        <v>64</v>
      </c>
      <c r="F43" s="97" t="s">
        <v>64</v>
      </c>
      <c r="G43" s="98">
        <v>3</v>
      </c>
      <c r="H43" s="99">
        <v>5</v>
      </c>
      <c r="I43" s="99">
        <v>3</v>
      </c>
      <c r="J43" s="99">
        <v>6</v>
      </c>
      <c r="K43" s="99">
        <v>19</v>
      </c>
      <c r="L43" s="99">
        <v>0</v>
      </c>
      <c r="M43" s="99">
        <v>0</v>
      </c>
      <c r="N43" s="99">
        <v>0</v>
      </c>
      <c r="O43" s="99">
        <v>6</v>
      </c>
      <c r="P43" s="99">
        <v>4</v>
      </c>
      <c r="Q43" s="99">
        <v>0</v>
      </c>
      <c r="R43" s="99">
        <v>2</v>
      </c>
      <c r="S43" s="99">
        <v>7</v>
      </c>
      <c r="T43" s="99">
        <v>8</v>
      </c>
      <c r="U43" s="99">
        <v>10</v>
      </c>
      <c r="V43" s="99">
        <v>14</v>
      </c>
      <c r="W43" s="99">
        <v>4</v>
      </c>
      <c r="X43" s="99">
        <v>2</v>
      </c>
      <c r="Y43" s="99">
        <v>3</v>
      </c>
      <c r="Z43" s="99">
        <v>0</v>
      </c>
      <c r="AA43" s="100"/>
      <c r="AB43" s="34">
        <f>SUM(C43:Z43)</f>
        <v>96</v>
      </c>
      <c r="AC43" s="141"/>
      <c r="AD43" s="141"/>
      <c r="AE43" s="54"/>
      <c r="AF43" s="54"/>
    </row>
    <row r="44" spans="1:32" ht="15.6" customHeight="1" x14ac:dyDescent="0.2">
      <c r="A44" s="155" t="s">
        <v>62</v>
      </c>
      <c r="B44" s="31" t="s">
        <v>8</v>
      </c>
      <c r="C44" s="95" t="s">
        <v>64</v>
      </c>
      <c r="D44" s="101" t="s">
        <v>64</v>
      </c>
      <c r="E44" s="101" t="s">
        <v>64</v>
      </c>
      <c r="F44" s="102" t="s">
        <v>64</v>
      </c>
      <c r="G44" s="103">
        <f>G43</f>
        <v>3</v>
      </c>
      <c r="H44" s="104">
        <f t="shared" ref="H44" si="103">G44-H42+H43</f>
        <v>8</v>
      </c>
      <c r="I44" s="104">
        <f t="shared" ref="I44" si="104">H44-I42+I43</f>
        <v>11</v>
      </c>
      <c r="J44" s="104">
        <f t="shared" ref="J44" si="105">I44-J42+J43</f>
        <v>17</v>
      </c>
      <c r="K44" s="104">
        <f t="shared" ref="K44" si="106">J44-K42+K43</f>
        <v>36</v>
      </c>
      <c r="L44" s="104">
        <f t="shared" ref="L44" si="107">K44-L42+L43</f>
        <v>36</v>
      </c>
      <c r="M44" s="104">
        <f t="shared" ref="M44" si="108">L44-M42+M43</f>
        <v>27</v>
      </c>
      <c r="N44" s="104">
        <f t="shared" ref="N44" si="109">M44-N42+N43</f>
        <v>27</v>
      </c>
      <c r="O44" s="104">
        <f t="shared" ref="O44" si="110">N44-O42+O43</f>
        <v>31</v>
      </c>
      <c r="P44" s="104">
        <f t="shared" ref="P44" si="111">O44-P42+P43</f>
        <v>32</v>
      </c>
      <c r="Q44" s="104">
        <f t="shared" ref="Q44" si="112">P44-Q42+Q43</f>
        <v>31</v>
      </c>
      <c r="R44" s="104">
        <f t="shared" ref="R44" si="113">Q44-R42+R43</f>
        <v>31</v>
      </c>
      <c r="S44" s="104">
        <f t="shared" ref="S44" si="114">R44-S42+S43</f>
        <v>30</v>
      </c>
      <c r="T44" s="104">
        <f t="shared" ref="T44" si="115">S44-T42+T43</f>
        <v>35</v>
      </c>
      <c r="U44" s="104">
        <f t="shared" ref="U44" si="116">T44-U42+U43</f>
        <v>34</v>
      </c>
      <c r="V44" s="104">
        <f t="shared" ref="V44" si="117">U44-V42+V43</f>
        <v>46</v>
      </c>
      <c r="W44" s="104">
        <f t="shared" ref="W44" si="118">V44-W42+W43</f>
        <v>45</v>
      </c>
      <c r="X44" s="104">
        <f t="shared" ref="X44" si="119">W44-X42+X43</f>
        <v>43</v>
      </c>
      <c r="Y44" s="104">
        <f t="shared" ref="Y44" si="120">X44-Y42+Y43</f>
        <v>33</v>
      </c>
      <c r="Z44" s="104">
        <f t="shared" ref="Z44" si="121">Y44-Z42+Z43</f>
        <v>10</v>
      </c>
      <c r="AA44" s="104">
        <f t="shared" ref="AA44" si="122">Z44-AA42+AA43</f>
        <v>0</v>
      </c>
      <c r="AB44" s="35"/>
      <c r="AC44" s="142">
        <f>MAX(C44:AA44)</f>
        <v>46</v>
      </c>
      <c r="AD44" s="142">
        <f>SUM(C43:F43)</f>
        <v>0</v>
      </c>
      <c r="AE44" s="54"/>
      <c r="AF44" s="54"/>
    </row>
    <row r="45" spans="1:32" ht="15.6" customHeight="1" x14ac:dyDescent="0.2">
      <c r="A45" s="156"/>
      <c r="B45" s="31" t="s">
        <v>9</v>
      </c>
      <c r="C45" s="120"/>
      <c r="D45" s="121"/>
      <c r="E45" s="121"/>
      <c r="F45" s="121"/>
      <c r="G45" s="106" t="s">
        <v>64</v>
      </c>
      <c r="H45" s="121"/>
      <c r="I45" s="121"/>
      <c r="J45" s="107">
        <v>10.24</v>
      </c>
      <c r="K45" s="121"/>
      <c r="L45" s="121"/>
      <c r="M45" s="121"/>
      <c r="N45" s="121"/>
      <c r="O45" s="107">
        <v>10.31</v>
      </c>
      <c r="P45" s="121"/>
      <c r="Q45" s="121"/>
      <c r="R45" s="107">
        <v>10.34</v>
      </c>
      <c r="S45" s="121"/>
      <c r="T45" s="121"/>
      <c r="U45" s="107">
        <v>10.41</v>
      </c>
      <c r="V45" s="121"/>
      <c r="W45" s="107">
        <v>10.45</v>
      </c>
      <c r="X45" s="121"/>
      <c r="Y45" s="122"/>
      <c r="Z45" s="121"/>
      <c r="AA45" s="117">
        <v>10.51</v>
      </c>
      <c r="AB45" s="36">
        <v>31</v>
      </c>
      <c r="AC45" s="141"/>
      <c r="AD45" s="141"/>
      <c r="AE45" s="54"/>
      <c r="AF45" s="54"/>
    </row>
    <row r="46" spans="1:32" ht="15.6" customHeight="1" x14ac:dyDescent="0.2">
      <c r="A46" s="157"/>
      <c r="B46" s="32" t="s">
        <v>10</v>
      </c>
      <c r="C46" s="123" t="s">
        <v>64</v>
      </c>
      <c r="D46" s="124"/>
      <c r="E46" s="124"/>
      <c r="F46" s="125"/>
      <c r="G46" s="108">
        <v>10.199999999999999</v>
      </c>
      <c r="H46" s="124"/>
      <c r="I46" s="124"/>
      <c r="J46" s="109">
        <f>J45</f>
        <v>10.24</v>
      </c>
      <c r="K46" s="124"/>
      <c r="L46" s="124"/>
      <c r="M46" s="124"/>
      <c r="N46" s="124"/>
      <c r="O46" s="109">
        <f>O45</f>
        <v>10.31</v>
      </c>
      <c r="P46" s="124"/>
      <c r="Q46" s="124"/>
      <c r="R46" s="109">
        <v>10.35</v>
      </c>
      <c r="S46" s="124"/>
      <c r="T46" s="124"/>
      <c r="U46" s="109">
        <f>U45</f>
        <v>10.41</v>
      </c>
      <c r="V46" s="124"/>
      <c r="W46" s="109">
        <f>W45</f>
        <v>10.45</v>
      </c>
      <c r="X46" s="124"/>
      <c r="Y46" s="126"/>
      <c r="Z46" s="124"/>
      <c r="AA46" s="127"/>
      <c r="AB46" s="35"/>
      <c r="AC46" s="143"/>
      <c r="AD46" s="143"/>
      <c r="AE46" s="54"/>
      <c r="AF46" s="54"/>
    </row>
    <row r="47" spans="1:32" ht="15.6" customHeight="1" thickBot="1" x14ac:dyDescent="0.25">
      <c r="A47" s="129">
        <v>216</v>
      </c>
      <c r="B47" s="56" t="s">
        <v>11</v>
      </c>
      <c r="C47" s="110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2"/>
      <c r="AB47" s="58"/>
      <c r="AC47" s="144"/>
      <c r="AD47" s="144"/>
      <c r="AE47" s="54"/>
      <c r="AF47" s="54"/>
    </row>
    <row r="48" spans="1:32" ht="15.6" customHeight="1" x14ac:dyDescent="0.2">
      <c r="A48" s="130"/>
      <c r="B48" s="29" t="s">
        <v>5</v>
      </c>
      <c r="C48" s="89"/>
      <c r="D48" s="90">
        <v>0</v>
      </c>
      <c r="E48" s="90">
        <v>0</v>
      </c>
      <c r="F48" s="91">
        <v>0</v>
      </c>
      <c r="G48" s="92">
        <v>0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5</v>
      </c>
      <c r="P48" s="93">
        <v>1</v>
      </c>
      <c r="Q48" s="93">
        <v>0</v>
      </c>
      <c r="R48" s="93">
        <v>2</v>
      </c>
      <c r="S48" s="93">
        <v>14</v>
      </c>
      <c r="T48" s="93">
        <v>1</v>
      </c>
      <c r="U48" s="93">
        <v>9</v>
      </c>
      <c r="V48" s="93">
        <v>8</v>
      </c>
      <c r="W48" s="93">
        <v>1</v>
      </c>
      <c r="X48" s="93">
        <v>9</v>
      </c>
      <c r="Y48" s="93">
        <v>10</v>
      </c>
      <c r="Z48" s="93">
        <v>5</v>
      </c>
      <c r="AA48" s="94">
        <v>3</v>
      </c>
      <c r="AB48" s="33" t="s">
        <v>6</v>
      </c>
      <c r="AC48" s="140"/>
      <c r="AD48" s="140"/>
      <c r="AE48" s="54"/>
      <c r="AF48" s="54"/>
    </row>
    <row r="49" spans="1:32" ht="15.6" customHeight="1" x14ac:dyDescent="0.2">
      <c r="A49" s="128">
        <v>12.5</v>
      </c>
      <c r="B49" s="31" t="s">
        <v>7</v>
      </c>
      <c r="C49" s="95">
        <v>0</v>
      </c>
      <c r="D49" s="96">
        <v>3</v>
      </c>
      <c r="E49" s="96">
        <v>8</v>
      </c>
      <c r="F49" s="97">
        <v>0</v>
      </c>
      <c r="G49" s="98">
        <v>4</v>
      </c>
      <c r="H49" s="99">
        <v>1</v>
      </c>
      <c r="I49" s="99">
        <v>0</v>
      </c>
      <c r="J49" s="99">
        <v>1</v>
      </c>
      <c r="K49" s="99">
        <v>4</v>
      </c>
      <c r="L49" s="99">
        <v>2</v>
      </c>
      <c r="M49" s="99">
        <v>4</v>
      </c>
      <c r="N49" s="99">
        <v>0</v>
      </c>
      <c r="O49" s="99">
        <v>7</v>
      </c>
      <c r="P49" s="99">
        <v>6</v>
      </c>
      <c r="Q49" s="99">
        <v>1</v>
      </c>
      <c r="R49" s="99">
        <v>2</v>
      </c>
      <c r="S49" s="99">
        <v>5</v>
      </c>
      <c r="T49" s="99">
        <v>0</v>
      </c>
      <c r="U49" s="99">
        <v>10</v>
      </c>
      <c r="V49" s="99">
        <v>7</v>
      </c>
      <c r="W49" s="99">
        <v>0</v>
      </c>
      <c r="X49" s="99">
        <v>3</v>
      </c>
      <c r="Y49" s="99">
        <v>0</v>
      </c>
      <c r="Z49" s="99">
        <v>0</v>
      </c>
      <c r="AA49" s="100"/>
      <c r="AB49" s="34">
        <f>SUM(C49:Z49)</f>
        <v>68</v>
      </c>
      <c r="AC49" s="141"/>
      <c r="AD49" s="141"/>
      <c r="AE49" s="54"/>
      <c r="AF49" s="54"/>
    </row>
    <row r="50" spans="1:32" ht="15.6" customHeight="1" x14ac:dyDescent="0.2">
      <c r="A50" s="155" t="s">
        <v>63</v>
      </c>
      <c r="B50" s="31" t="s">
        <v>8</v>
      </c>
      <c r="C50" s="95">
        <f>C49</f>
        <v>0</v>
      </c>
      <c r="D50" s="101">
        <f t="shared" ref="D50" si="123">C50-D48+D49</f>
        <v>3</v>
      </c>
      <c r="E50" s="101">
        <f>D50-E48+E49</f>
        <v>11</v>
      </c>
      <c r="F50" s="102">
        <f>E50-F48+F49</f>
        <v>11</v>
      </c>
      <c r="G50" s="103">
        <f t="shared" ref="G50" si="124">F50-G48+G49</f>
        <v>15</v>
      </c>
      <c r="H50" s="104">
        <f t="shared" ref="H50" si="125">G50-H48+H49</f>
        <v>16</v>
      </c>
      <c r="I50" s="104">
        <f t="shared" ref="I50" si="126">H50-I48+I49</f>
        <v>16</v>
      </c>
      <c r="J50" s="104">
        <f t="shared" ref="J50" si="127">I50-J48+J49</f>
        <v>17</v>
      </c>
      <c r="K50" s="104">
        <f t="shared" ref="K50" si="128">J50-K48+K49</f>
        <v>21</v>
      </c>
      <c r="L50" s="104">
        <f t="shared" ref="L50" si="129">K50-L48+L49</f>
        <v>23</v>
      </c>
      <c r="M50" s="104">
        <f t="shared" ref="M50" si="130">L50-M48+M49</f>
        <v>27</v>
      </c>
      <c r="N50" s="104">
        <f t="shared" ref="N50" si="131">M50-N48+N49</f>
        <v>27</v>
      </c>
      <c r="O50" s="104">
        <f t="shared" ref="O50" si="132">N50-O48+O49</f>
        <v>29</v>
      </c>
      <c r="P50" s="104">
        <f t="shared" ref="P50" si="133">O50-P48+P49</f>
        <v>34</v>
      </c>
      <c r="Q50" s="104">
        <f t="shared" ref="Q50" si="134">P50-Q48+Q49</f>
        <v>35</v>
      </c>
      <c r="R50" s="104">
        <f t="shared" ref="R50" si="135">Q50-R48+R49</f>
        <v>35</v>
      </c>
      <c r="S50" s="104">
        <f t="shared" ref="S50" si="136">R50-S48+S49</f>
        <v>26</v>
      </c>
      <c r="T50" s="104">
        <f t="shared" ref="T50" si="137">S50-T48+T49</f>
        <v>25</v>
      </c>
      <c r="U50" s="104">
        <f t="shared" ref="U50" si="138">T50-U48+U49</f>
        <v>26</v>
      </c>
      <c r="V50" s="104">
        <f t="shared" ref="V50" si="139">U50-V48+V49</f>
        <v>25</v>
      </c>
      <c r="W50" s="104">
        <f t="shared" ref="W50" si="140">V50-W48+W49</f>
        <v>24</v>
      </c>
      <c r="X50" s="104">
        <f t="shared" ref="X50" si="141">W50-X48+X49</f>
        <v>18</v>
      </c>
      <c r="Y50" s="104">
        <f t="shared" ref="Y50" si="142">X50-Y48+Y49</f>
        <v>8</v>
      </c>
      <c r="Z50" s="104">
        <f t="shared" ref="Z50" si="143">Y50-Z48+Z49</f>
        <v>3</v>
      </c>
      <c r="AA50" s="104">
        <f t="shared" ref="AA50" si="144">Z50-AA48+AA49</f>
        <v>0</v>
      </c>
      <c r="AB50" s="35"/>
      <c r="AC50" s="142">
        <f>MAX(C50:AA50)</f>
        <v>35</v>
      </c>
      <c r="AD50" s="142">
        <f>SUM(C49:F49)</f>
        <v>11</v>
      </c>
      <c r="AE50" s="54"/>
      <c r="AF50" s="54"/>
    </row>
    <row r="51" spans="1:32" ht="15.6" customHeight="1" x14ac:dyDescent="0.2">
      <c r="A51" s="156"/>
      <c r="B51" s="31" t="s">
        <v>9</v>
      </c>
      <c r="C51" s="120"/>
      <c r="D51" s="121"/>
      <c r="E51" s="121"/>
      <c r="F51" s="121"/>
      <c r="G51" s="106">
        <v>12.56</v>
      </c>
      <c r="H51" s="121"/>
      <c r="I51" s="121"/>
      <c r="J51" s="107">
        <v>13.01</v>
      </c>
      <c r="K51" s="121"/>
      <c r="L51" s="121"/>
      <c r="M51" s="121"/>
      <c r="N51" s="121"/>
      <c r="O51" s="107">
        <v>13.08</v>
      </c>
      <c r="P51" s="121"/>
      <c r="Q51" s="121"/>
      <c r="R51" s="107">
        <v>13.12</v>
      </c>
      <c r="S51" s="121"/>
      <c r="T51" s="121"/>
      <c r="U51" s="107">
        <v>13.18</v>
      </c>
      <c r="V51" s="121"/>
      <c r="W51" s="107">
        <v>13.24</v>
      </c>
      <c r="X51" s="121"/>
      <c r="Y51" s="122"/>
      <c r="Z51" s="121"/>
      <c r="AA51" s="117">
        <v>13.3</v>
      </c>
      <c r="AB51" s="36">
        <v>40</v>
      </c>
      <c r="AC51" s="141"/>
      <c r="AD51" s="141"/>
      <c r="AE51" s="54"/>
      <c r="AF51" s="54"/>
    </row>
    <row r="52" spans="1:32" ht="15.6" customHeight="1" x14ac:dyDescent="0.2">
      <c r="A52" s="157"/>
      <c r="B52" s="32" t="s">
        <v>10</v>
      </c>
      <c r="C52" s="123">
        <f>A49</f>
        <v>12.5</v>
      </c>
      <c r="D52" s="124"/>
      <c r="E52" s="124"/>
      <c r="F52" s="125"/>
      <c r="G52" s="108">
        <f>G51</f>
        <v>12.56</v>
      </c>
      <c r="H52" s="124"/>
      <c r="I52" s="124"/>
      <c r="J52" s="109">
        <f>J51</f>
        <v>13.01</v>
      </c>
      <c r="K52" s="124"/>
      <c r="L52" s="124"/>
      <c r="M52" s="124"/>
      <c r="N52" s="124"/>
      <c r="O52" s="109">
        <f>O51</f>
        <v>13.08</v>
      </c>
      <c r="P52" s="124"/>
      <c r="Q52" s="124"/>
      <c r="R52" s="109">
        <f>R51</f>
        <v>13.12</v>
      </c>
      <c r="S52" s="124"/>
      <c r="T52" s="124"/>
      <c r="U52" s="109">
        <f>U51</f>
        <v>13.18</v>
      </c>
      <c r="V52" s="124"/>
      <c r="W52" s="109">
        <f>W51</f>
        <v>13.24</v>
      </c>
      <c r="X52" s="124"/>
      <c r="Y52" s="126"/>
      <c r="Z52" s="124"/>
      <c r="AA52" s="127"/>
      <c r="AB52" s="35"/>
      <c r="AC52" s="143"/>
      <c r="AD52" s="143"/>
      <c r="AE52" s="54"/>
      <c r="AF52" s="54"/>
    </row>
    <row r="53" spans="1:32" ht="15.6" customHeight="1" thickBot="1" x14ac:dyDescent="0.25">
      <c r="A53" s="129">
        <v>211</v>
      </c>
      <c r="B53" s="56" t="s">
        <v>11</v>
      </c>
      <c r="C53" s="110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2"/>
      <c r="AB53" s="58"/>
      <c r="AC53" s="144"/>
      <c r="AD53" s="144"/>
      <c r="AE53" s="54"/>
      <c r="AF53" s="54"/>
    </row>
    <row r="54" spans="1:32" ht="15.6" customHeight="1" x14ac:dyDescent="0.2">
      <c r="A54" s="130"/>
      <c r="B54" s="29" t="s">
        <v>5</v>
      </c>
      <c r="C54" s="89"/>
      <c r="D54" s="90">
        <v>0</v>
      </c>
      <c r="E54" s="90">
        <v>0</v>
      </c>
      <c r="F54" s="91">
        <v>0</v>
      </c>
      <c r="G54" s="92">
        <v>0</v>
      </c>
      <c r="H54" s="93">
        <v>0</v>
      </c>
      <c r="I54" s="93">
        <v>0</v>
      </c>
      <c r="J54" s="93">
        <v>0</v>
      </c>
      <c r="K54" s="93">
        <v>0</v>
      </c>
      <c r="L54" s="93">
        <v>0</v>
      </c>
      <c r="M54" s="93">
        <v>1</v>
      </c>
      <c r="N54" s="93">
        <v>0</v>
      </c>
      <c r="O54" s="93">
        <v>5</v>
      </c>
      <c r="P54" s="93">
        <v>0</v>
      </c>
      <c r="Q54" s="93">
        <v>0</v>
      </c>
      <c r="R54" s="93">
        <v>0</v>
      </c>
      <c r="S54" s="93">
        <v>5</v>
      </c>
      <c r="T54" s="93">
        <v>6</v>
      </c>
      <c r="U54" s="93">
        <v>10</v>
      </c>
      <c r="V54" s="93">
        <v>11</v>
      </c>
      <c r="W54" s="93">
        <v>0</v>
      </c>
      <c r="X54" s="93">
        <v>2</v>
      </c>
      <c r="Y54" s="93">
        <v>22</v>
      </c>
      <c r="Z54" s="93">
        <v>14</v>
      </c>
      <c r="AA54" s="94">
        <v>9</v>
      </c>
      <c r="AB54" s="33" t="s">
        <v>6</v>
      </c>
      <c r="AC54" s="140"/>
      <c r="AD54" s="140"/>
      <c r="AE54" s="54"/>
      <c r="AF54" s="54"/>
    </row>
    <row r="55" spans="1:32" ht="15.6" customHeight="1" x14ac:dyDescent="0.2">
      <c r="A55" s="128">
        <v>14.44</v>
      </c>
      <c r="B55" s="31" t="s">
        <v>7</v>
      </c>
      <c r="C55" s="95">
        <v>0</v>
      </c>
      <c r="D55" s="96">
        <v>2</v>
      </c>
      <c r="E55" s="96">
        <v>0</v>
      </c>
      <c r="F55" s="97">
        <v>0</v>
      </c>
      <c r="G55" s="98">
        <v>0</v>
      </c>
      <c r="H55" s="99">
        <v>0</v>
      </c>
      <c r="I55" s="99">
        <v>1</v>
      </c>
      <c r="J55" s="99">
        <v>6</v>
      </c>
      <c r="K55" s="99">
        <v>5</v>
      </c>
      <c r="L55" s="99">
        <v>1</v>
      </c>
      <c r="M55" s="99">
        <v>7</v>
      </c>
      <c r="N55" s="99">
        <v>0</v>
      </c>
      <c r="O55" s="99">
        <v>3</v>
      </c>
      <c r="P55" s="99">
        <v>6</v>
      </c>
      <c r="Q55" s="99">
        <v>0</v>
      </c>
      <c r="R55" s="99">
        <v>6</v>
      </c>
      <c r="S55" s="99">
        <v>20</v>
      </c>
      <c r="T55" s="99">
        <v>5</v>
      </c>
      <c r="U55" s="99">
        <v>21</v>
      </c>
      <c r="V55" s="99">
        <v>2</v>
      </c>
      <c r="W55" s="99">
        <v>0</v>
      </c>
      <c r="X55" s="99">
        <v>0</v>
      </c>
      <c r="Y55" s="99">
        <v>0</v>
      </c>
      <c r="Z55" s="99">
        <v>0</v>
      </c>
      <c r="AA55" s="100"/>
      <c r="AB55" s="34">
        <f>SUM(C55:Z55)</f>
        <v>85</v>
      </c>
      <c r="AC55" s="141"/>
      <c r="AD55" s="141"/>
      <c r="AE55" s="54"/>
      <c r="AF55" s="54"/>
    </row>
    <row r="56" spans="1:32" ht="15.6" customHeight="1" x14ac:dyDescent="0.2">
      <c r="A56" s="155" t="s">
        <v>63</v>
      </c>
      <c r="B56" s="31" t="s">
        <v>8</v>
      </c>
      <c r="C56" s="95">
        <f>C55</f>
        <v>0</v>
      </c>
      <c r="D56" s="101">
        <f t="shared" ref="D56" si="145">C56-D54+D55</f>
        <v>2</v>
      </c>
      <c r="E56" s="101">
        <f>D56-E54+E55</f>
        <v>2</v>
      </c>
      <c r="F56" s="102">
        <f>E56-F54+F55</f>
        <v>2</v>
      </c>
      <c r="G56" s="103">
        <f t="shared" ref="G56" si="146">F56-G54+G55</f>
        <v>2</v>
      </c>
      <c r="H56" s="104">
        <f t="shared" ref="H56" si="147">G56-H54+H55</f>
        <v>2</v>
      </c>
      <c r="I56" s="104">
        <f t="shared" ref="I56" si="148">H56-I54+I55</f>
        <v>3</v>
      </c>
      <c r="J56" s="104">
        <f t="shared" ref="J56" si="149">I56-J54+J55</f>
        <v>9</v>
      </c>
      <c r="K56" s="104">
        <f t="shared" ref="K56" si="150">J56-K54+K55</f>
        <v>14</v>
      </c>
      <c r="L56" s="104">
        <f t="shared" ref="L56" si="151">K56-L54+L55</f>
        <v>15</v>
      </c>
      <c r="M56" s="104">
        <f t="shared" ref="M56" si="152">L56-M54+M55</f>
        <v>21</v>
      </c>
      <c r="N56" s="104">
        <f t="shared" ref="N56" si="153">M56-N54+N55</f>
        <v>21</v>
      </c>
      <c r="O56" s="104">
        <f t="shared" ref="O56" si="154">N56-O54+O55</f>
        <v>19</v>
      </c>
      <c r="P56" s="104">
        <f t="shared" ref="P56" si="155">O56-P54+P55</f>
        <v>25</v>
      </c>
      <c r="Q56" s="104">
        <f t="shared" ref="Q56" si="156">P56-Q54+Q55</f>
        <v>25</v>
      </c>
      <c r="R56" s="104">
        <f t="shared" ref="R56" si="157">Q56-R54+R55</f>
        <v>31</v>
      </c>
      <c r="S56" s="104">
        <f t="shared" ref="S56" si="158">R56-S54+S55</f>
        <v>46</v>
      </c>
      <c r="T56" s="104">
        <f t="shared" ref="T56" si="159">S56-T54+T55</f>
        <v>45</v>
      </c>
      <c r="U56" s="104">
        <f t="shared" ref="U56" si="160">T56-U54+U55</f>
        <v>56</v>
      </c>
      <c r="V56" s="104">
        <f t="shared" ref="V56" si="161">U56-V54+V55</f>
        <v>47</v>
      </c>
      <c r="W56" s="104">
        <f t="shared" ref="W56" si="162">V56-W54+W55</f>
        <v>47</v>
      </c>
      <c r="X56" s="104">
        <f t="shared" ref="X56" si="163">W56-X54+X55</f>
        <v>45</v>
      </c>
      <c r="Y56" s="104">
        <f t="shared" ref="Y56" si="164">X56-Y54+Y55</f>
        <v>23</v>
      </c>
      <c r="Z56" s="104">
        <f t="shared" ref="Z56" si="165">Y56-Z54+Z55</f>
        <v>9</v>
      </c>
      <c r="AA56" s="104">
        <f t="shared" ref="AA56" si="166">Z56-AA54+AA55</f>
        <v>0</v>
      </c>
      <c r="AB56" s="35"/>
      <c r="AC56" s="142">
        <f>MAX(C56:AA56)</f>
        <v>56</v>
      </c>
      <c r="AD56" s="142">
        <f>SUM(C55:F55)</f>
        <v>2</v>
      </c>
      <c r="AE56" s="54"/>
      <c r="AF56" s="54"/>
    </row>
    <row r="57" spans="1:32" ht="15.6" customHeight="1" x14ac:dyDescent="0.2">
      <c r="A57" s="156"/>
      <c r="B57" s="31" t="s">
        <v>9</v>
      </c>
      <c r="C57" s="120"/>
      <c r="D57" s="121"/>
      <c r="E57" s="121"/>
      <c r="F57" s="121"/>
      <c r="G57" s="106">
        <v>14.5</v>
      </c>
      <c r="H57" s="121"/>
      <c r="I57" s="121"/>
      <c r="J57" s="107">
        <v>14.54</v>
      </c>
      <c r="K57" s="121"/>
      <c r="L57" s="121"/>
      <c r="M57" s="121"/>
      <c r="N57" s="121"/>
      <c r="O57" s="107">
        <v>15</v>
      </c>
      <c r="P57" s="121"/>
      <c r="Q57" s="121"/>
      <c r="R57" s="107">
        <v>15.04</v>
      </c>
      <c r="S57" s="121"/>
      <c r="T57" s="121"/>
      <c r="U57" s="107">
        <v>15.1</v>
      </c>
      <c r="V57" s="121"/>
      <c r="W57" s="107">
        <v>15.15</v>
      </c>
      <c r="X57" s="121"/>
      <c r="Y57" s="122"/>
      <c r="Z57" s="121"/>
      <c r="AA57" s="117">
        <v>15.21</v>
      </c>
      <c r="AB57" s="36">
        <v>37</v>
      </c>
      <c r="AC57" s="141"/>
      <c r="AD57" s="141"/>
      <c r="AE57" s="54"/>
      <c r="AF57" s="54"/>
    </row>
    <row r="58" spans="1:32" ht="15.6" customHeight="1" x14ac:dyDescent="0.2">
      <c r="A58" s="157"/>
      <c r="B58" s="32" t="s">
        <v>10</v>
      </c>
      <c r="C58" s="123">
        <f>A55</f>
        <v>14.44</v>
      </c>
      <c r="D58" s="124"/>
      <c r="E58" s="124"/>
      <c r="F58" s="125"/>
      <c r="G58" s="108">
        <f>G57</f>
        <v>14.5</v>
      </c>
      <c r="H58" s="124"/>
      <c r="I58" s="124"/>
      <c r="J58" s="109">
        <f>J57</f>
        <v>14.54</v>
      </c>
      <c r="K58" s="124"/>
      <c r="L58" s="124"/>
      <c r="M58" s="124"/>
      <c r="N58" s="124"/>
      <c r="O58" s="109">
        <f>O57</f>
        <v>15</v>
      </c>
      <c r="P58" s="124"/>
      <c r="Q58" s="124"/>
      <c r="R58" s="109">
        <f>R57</f>
        <v>15.04</v>
      </c>
      <c r="S58" s="124"/>
      <c r="T58" s="124"/>
      <c r="U58" s="109">
        <f>U57</f>
        <v>15.1</v>
      </c>
      <c r="V58" s="124"/>
      <c r="W58" s="109">
        <f>W57</f>
        <v>15.15</v>
      </c>
      <c r="X58" s="124"/>
      <c r="Y58" s="126"/>
      <c r="Z58" s="124"/>
      <c r="AA58" s="127"/>
      <c r="AB58" s="35"/>
      <c r="AC58" s="143"/>
      <c r="AD58" s="143"/>
      <c r="AE58" s="54"/>
      <c r="AF58" s="54"/>
    </row>
    <row r="59" spans="1:32" ht="15.6" customHeight="1" thickBot="1" x14ac:dyDescent="0.25">
      <c r="A59" s="129">
        <v>536</v>
      </c>
      <c r="B59" s="56" t="s">
        <v>11</v>
      </c>
      <c r="C59" s="110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2"/>
      <c r="AB59" s="58"/>
      <c r="AC59" s="144"/>
      <c r="AD59" s="144"/>
      <c r="AE59" s="54"/>
      <c r="AF59" s="54"/>
    </row>
    <row r="60" spans="1:32" ht="15.6" customHeight="1" x14ac:dyDescent="0.2">
      <c r="A60" s="130"/>
      <c r="B60" s="29" t="s">
        <v>5</v>
      </c>
      <c r="C60" s="89"/>
      <c r="D60" s="90">
        <v>0</v>
      </c>
      <c r="E60" s="90">
        <v>0</v>
      </c>
      <c r="F60" s="91">
        <v>0</v>
      </c>
      <c r="G60" s="92">
        <v>0</v>
      </c>
      <c r="H60" s="93">
        <v>0</v>
      </c>
      <c r="I60" s="93">
        <v>0</v>
      </c>
      <c r="J60" s="93">
        <v>0</v>
      </c>
      <c r="K60" s="93">
        <v>0</v>
      </c>
      <c r="L60" s="93">
        <v>0</v>
      </c>
      <c r="M60" s="93">
        <v>0</v>
      </c>
      <c r="N60" s="93">
        <v>0</v>
      </c>
      <c r="O60" s="93">
        <v>2</v>
      </c>
      <c r="P60" s="93">
        <v>0</v>
      </c>
      <c r="Q60" s="93">
        <v>0</v>
      </c>
      <c r="R60" s="93">
        <v>0</v>
      </c>
      <c r="S60" s="93">
        <v>3</v>
      </c>
      <c r="T60" s="93">
        <v>5</v>
      </c>
      <c r="U60" s="93">
        <v>6</v>
      </c>
      <c r="V60" s="93">
        <v>5</v>
      </c>
      <c r="W60" s="93">
        <v>5</v>
      </c>
      <c r="X60" s="93">
        <v>3</v>
      </c>
      <c r="Y60" s="93">
        <v>21</v>
      </c>
      <c r="Z60" s="93">
        <v>15</v>
      </c>
      <c r="AA60" s="94">
        <v>2</v>
      </c>
      <c r="AB60" s="33" t="s">
        <v>6</v>
      </c>
      <c r="AC60" s="140"/>
      <c r="AD60" s="140"/>
      <c r="AE60" s="54"/>
      <c r="AF60" s="54"/>
    </row>
    <row r="61" spans="1:32" ht="15.6" customHeight="1" x14ac:dyDescent="0.2">
      <c r="A61" s="128">
        <v>15.48</v>
      </c>
      <c r="B61" s="31" t="s">
        <v>7</v>
      </c>
      <c r="C61" s="95">
        <v>2</v>
      </c>
      <c r="D61" s="96">
        <v>1</v>
      </c>
      <c r="E61" s="96">
        <v>1</v>
      </c>
      <c r="F61" s="97">
        <v>0</v>
      </c>
      <c r="G61" s="98">
        <v>4</v>
      </c>
      <c r="H61" s="99">
        <v>2</v>
      </c>
      <c r="I61" s="99">
        <v>2</v>
      </c>
      <c r="J61" s="99">
        <v>1</v>
      </c>
      <c r="K61" s="99">
        <v>6</v>
      </c>
      <c r="L61" s="99">
        <v>0</v>
      </c>
      <c r="M61" s="99">
        <v>3</v>
      </c>
      <c r="N61" s="99">
        <v>0</v>
      </c>
      <c r="O61" s="99">
        <v>3</v>
      </c>
      <c r="P61" s="99">
        <v>2</v>
      </c>
      <c r="Q61" s="99">
        <v>4</v>
      </c>
      <c r="R61" s="99">
        <v>2</v>
      </c>
      <c r="S61" s="99">
        <v>3</v>
      </c>
      <c r="T61" s="99">
        <v>2</v>
      </c>
      <c r="U61" s="99">
        <v>11</v>
      </c>
      <c r="V61" s="99">
        <v>16</v>
      </c>
      <c r="W61" s="99">
        <v>2</v>
      </c>
      <c r="X61" s="99">
        <v>0</v>
      </c>
      <c r="Y61" s="99">
        <v>0</v>
      </c>
      <c r="Z61" s="99">
        <v>0</v>
      </c>
      <c r="AA61" s="100"/>
      <c r="AB61" s="34">
        <f>SUM(C61:Z61)</f>
        <v>67</v>
      </c>
      <c r="AC61" s="141"/>
      <c r="AD61" s="141"/>
      <c r="AE61" s="54"/>
      <c r="AF61" s="54"/>
    </row>
    <row r="62" spans="1:32" ht="15.6" customHeight="1" x14ac:dyDescent="0.2">
      <c r="A62" s="155" t="s">
        <v>63</v>
      </c>
      <c r="B62" s="31" t="s">
        <v>8</v>
      </c>
      <c r="C62" s="95">
        <f>C61</f>
        <v>2</v>
      </c>
      <c r="D62" s="101">
        <f t="shared" ref="D62" si="167">C62-D60+D61</f>
        <v>3</v>
      </c>
      <c r="E62" s="101">
        <f>D62-E60+E61</f>
        <v>4</v>
      </c>
      <c r="F62" s="102">
        <f>E62-F60+F61</f>
        <v>4</v>
      </c>
      <c r="G62" s="103">
        <f t="shared" ref="G62" si="168">F62-G60+G61</f>
        <v>8</v>
      </c>
      <c r="H62" s="104">
        <f t="shared" ref="H62" si="169">G62-H60+H61</f>
        <v>10</v>
      </c>
      <c r="I62" s="104">
        <f t="shared" ref="I62" si="170">H62-I60+I61</f>
        <v>12</v>
      </c>
      <c r="J62" s="104">
        <f t="shared" ref="J62" si="171">I62-J60+J61</f>
        <v>13</v>
      </c>
      <c r="K62" s="104">
        <f t="shared" ref="K62" si="172">J62-K60+K61</f>
        <v>19</v>
      </c>
      <c r="L62" s="104">
        <f t="shared" ref="L62" si="173">K62-L60+L61</f>
        <v>19</v>
      </c>
      <c r="M62" s="104">
        <f t="shared" ref="M62" si="174">L62-M60+M61</f>
        <v>22</v>
      </c>
      <c r="N62" s="104">
        <f t="shared" ref="N62" si="175">M62-N60+N61</f>
        <v>22</v>
      </c>
      <c r="O62" s="104">
        <f t="shared" ref="O62" si="176">N62-O60+O61</f>
        <v>23</v>
      </c>
      <c r="P62" s="104">
        <f t="shared" ref="P62" si="177">O62-P60+P61</f>
        <v>25</v>
      </c>
      <c r="Q62" s="104">
        <f t="shared" ref="Q62" si="178">P62-Q60+Q61</f>
        <v>29</v>
      </c>
      <c r="R62" s="104">
        <f t="shared" ref="R62" si="179">Q62-R60+R61</f>
        <v>31</v>
      </c>
      <c r="S62" s="104">
        <f t="shared" ref="S62" si="180">R62-S60+S61</f>
        <v>31</v>
      </c>
      <c r="T62" s="104">
        <f t="shared" ref="T62" si="181">S62-T60+T61</f>
        <v>28</v>
      </c>
      <c r="U62" s="104">
        <f t="shared" ref="U62" si="182">T62-U60+U61</f>
        <v>33</v>
      </c>
      <c r="V62" s="104">
        <f t="shared" ref="V62" si="183">U62-V60+V61</f>
        <v>44</v>
      </c>
      <c r="W62" s="104">
        <f t="shared" ref="W62" si="184">V62-W60+W61</f>
        <v>41</v>
      </c>
      <c r="X62" s="104">
        <f t="shared" ref="X62" si="185">W62-X60+X61</f>
        <v>38</v>
      </c>
      <c r="Y62" s="104">
        <f t="shared" ref="Y62" si="186">X62-Y60+Y61</f>
        <v>17</v>
      </c>
      <c r="Z62" s="104">
        <f t="shared" ref="Z62" si="187">Y62-Z60+Z61</f>
        <v>2</v>
      </c>
      <c r="AA62" s="104">
        <f t="shared" ref="AA62" si="188">Z62-AA60+AA61</f>
        <v>0</v>
      </c>
      <c r="AB62" s="35"/>
      <c r="AC62" s="142">
        <f>MAX(C62:AA62)</f>
        <v>44</v>
      </c>
      <c r="AD62" s="142">
        <f>SUM(C61:F61)</f>
        <v>4</v>
      </c>
      <c r="AE62" s="54"/>
      <c r="AF62" s="54"/>
    </row>
    <row r="63" spans="1:32" ht="15.6" customHeight="1" x14ac:dyDescent="0.2">
      <c r="A63" s="156"/>
      <c r="B63" s="31" t="s">
        <v>9</v>
      </c>
      <c r="C63" s="120"/>
      <c r="D63" s="121"/>
      <c r="E63" s="121"/>
      <c r="F63" s="121"/>
      <c r="G63" s="106">
        <v>15.54</v>
      </c>
      <c r="H63" s="121"/>
      <c r="I63" s="121"/>
      <c r="J63" s="107">
        <v>15.58</v>
      </c>
      <c r="K63" s="121"/>
      <c r="L63" s="121"/>
      <c r="M63" s="121"/>
      <c r="N63" s="121"/>
      <c r="O63" s="107">
        <v>16.05</v>
      </c>
      <c r="P63" s="121"/>
      <c r="Q63" s="121"/>
      <c r="R63" s="107">
        <v>16.100000000000001</v>
      </c>
      <c r="S63" s="121"/>
      <c r="T63" s="121"/>
      <c r="U63" s="107">
        <v>16.16</v>
      </c>
      <c r="V63" s="121"/>
      <c r="W63" s="107">
        <v>16.22</v>
      </c>
      <c r="X63" s="121"/>
      <c r="Y63" s="122"/>
      <c r="Z63" s="121"/>
      <c r="AA63" s="117">
        <v>16.28</v>
      </c>
      <c r="AB63" s="36">
        <v>40</v>
      </c>
      <c r="AC63" s="141"/>
      <c r="AD63" s="141"/>
      <c r="AE63" s="54"/>
      <c r="AF63" s="54"/>
    </row>
    <row r="64" spans="1:32" ht="15.6" customHeight="1" x14ac:dyDescent="0.2">
      <c r="A64" s="157"/>
      <c r="B64" s="32" t="s">
        <v>10</v>
      </c>
      <c r="C64" s="123">
        <f>A61</f>
        <v>15.48</v>
      </c>
      <c r="D64" s="124"/>
      <c r="E64" s="124"/>
      <c r="F64" s="125"/>
      <c r="G64" s="108">
        <f>G63</f>
        <v>15.54</v>
      </c>
      <c r="H64" s="124"/>
      <c r="I64" s="124"/>
      <c r="J64" s="109">
        <f>J63</f>
        <v>15.58</v>
      </c>
      <c r="K64" s="124"/>
      <c r="L64" s="124"/>
      <c r="M64" s="124"/>
      <c r="N64" s="124"/>
      <c r="O64" s="109">
        <f>O63</f>
        <v>16.05</v>
      </c>
      <c r="P64" s="124"/>
      <c r="Q64" s="124"/>
      <c r="R64" s="109">
        <f>R63</f>
        <v>16.100000000000001</v>
      </c>
      <c r="S64" s="124"/>
      <c r="T64" s="124"/>
      <c r="U64" s="109">
        <f>U63</f>
        <v>16.16</v>
      </c>
      <c r="V64" s="124"/>
      <c r="W64" s="109">
        <f>W63</f>
        <v>16.22</v>
      </c>
      <c r="X64" s="124"/>
      <c r="Y64" s="126"/>
      <c r="Z64" s="124"/>
      <c r="AA64" s="127"/>
      <c r="AB64" s="35"/>
      <c r="AC64" s="143"/>
      <c r="AD64" s="143"/>
      <c r="AE64" s="54"/>
      <c r="AF64" s="54"/>
    </row>
    <row r="65" spans="1:32" ht="15.6" customHeight="1" thickBot="1" x14ac:dyDescent="0.25">
      <c r="A65" s="129">
        <v>211</v>
      </c>
      <c r="B65" s="56" t="s">
        <v>11</v>
      </c>
      <c r="C65" s="110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2"/>
      <c r="AB65" s="58"/>
      <c r="AC65" s="144"/>
      <c r="AD65" s="144"/>
      <c r="AE65" s="54"/>
      <c r="AF65" s="54"/>
    </row>
    <row r="66" spans="1:32" ht="15.6" customHeight="1" x14ac:dyDescent="0.2">
      <c r="A66" s="130"/>
      <c r="B66" s="29" t="s">
        <v>5</v>
      </c>
      <c r="C66" s="89"/>
      <c r="D66" s="90" t="s">
        <v>64</v>
      </c>
      <c r="E66" s="90" t="s">
        <v>64</v>
      </c>
      <c r="F66" s="91" t="s">
        <v>64</v>
      </c>
      <c r="G66" s="92" t="s">
        <v>64</v>
      </c>
      <c r="H66" s="93">
        <v>0</v>
      </c>
      <c r="I66" s="93">
        <v>0</v>
      </c>
      <c r="J66" s="93">
        <v>0</v>
      </c>
      <c r="K66" s="93">
        <v>0</v>
      </c>
      <c r="L66" s="93">
        <v>0</v>
      </c>
      <c r="M66" s="93">
        <v>0</v>
      </c>
      <c r="N66" s="93">
        <v>0</v>
      </c>
      <c r="O66" s="93">
        <v>2</v>
      </c>
      <c r="P66" s="93">
        <v>4</v>
      </c>
      <c r="Q66" s="93">
        <v>1</v>
      </c>
      <c r="R66" s="93">
        <v>0</v>
      </c>
      <c r="S66" s="93">
        <v>1</v>
      </c>
      <c r="T66" s="93">
        <v>3</v>
      </c>
      <c r="U66" s="93">
        <v>2</v>
      </c>
      <c r="V66" s="93">
        <v>2</v>
      </c>
      <c r="W66" s="93">
        <v>0</v>
      </c>
      <c r="X66" s="93">
        <v>12</v>
      </c>
      <c r="Y66" s="93">
        <v>10</v>
      </c>
      <c r="Z66" s="93">
        <v>0</v>
      </c>
      <c r="AA66" s="94">
        <v>2</v>
      </c>
      <c r="AB66" s="33" t="s">
        <v>6</v>
      </c>
      <c r="AC66" s="140"/>
      <c r="AD66" s="140"/>
      <c r="AE66" s="54"/>
      <c r="AF66" s="54"/>
    </row>
    <row r="67" spans="1:32" ht="15.6" customHeight="1" x14ac:dyDescent="0.2">
      <c r="A67" s="128">
        <v>16.39</v>
      </c>
      <c r="B67" s="31" t="s">
        <v>7</v>
      </c>
      <c r="C67" s="95" t="s">
        <v>64</v>
      </c>
      <c r="D67" s="96" t="s">
        <v>64</v>
      </c>
      <c r="E67" s="96" t="s">
        <v>64</v>
      </c>
      <c r="F67" s="97" t="s">
        <v>64</v>
      </c>
      <c r="G67" s="98">
        <v>2</v>
      </c>
      <c r="H67" s="99">
        <v>2</v>
      </c>
      <c r="I67" s="99">
        <v>1</v>
      </c>
      <c r="J67" s="99">
        <v>0</v>
      </c>
      <c r="K67" s="99">
        <v>11</v>
      </c>
      <c r="L67" s="99">
        <v>0</v>
      </c>
      <c r="M67" s="99">
        <v>0</v>
      </c>
      <c r="N67" s="99">
        <v>0</v>
      </c>
      <c r="O67" s="99">
        <v>5</v>
      </c>
      <c r="P67" s="99">
        <v>1</v>
      </c>
      <c r="Q67" s="99">
        <v>3</v>
      </c>
      <c r="R67" s="99">
        <v>2</v>
      </c>
      <c r="S67" s="99">
        <v>2</v>
      </c>
      <c r="T67" s="99">
        <v>0</v>
      </c>
      <c r="U67" s="99">
        <v>5</v>
      </c>
      <c r="V67" s="99">
        <v>4</v>
      </c>
      <c r="W67" s="99">
        <v>0</v>
      </c>
      <c r="X67" s="99">
        <v>1</v>
      </c>
      <c r="Y67" s="99">
        <v>0</v>
      </c>
      <c r="Z67" s="99">
        <v>0</v>
      </c>
      <c r="AA67" s="100"/>
      <c r="AB67" s="34">
        <f>SUM(C67:Z67)</f>
        <v>39</v>
      </c>
      <c r="AC67" s="141"/>
      <c r="AD67" s="141"/>
      <c r="AE67" s="54"/>
      <c r="AF67" s="54"/>
    </row>
    <row r="68" spans="1:32" ht="15.6" customHeight="1" x14ac:dyDescent="0.2">
      <c r="A68" s="155" t="s">
        <v>62</v>
      </c>
      <c r="B68" s="31" t="s">
        <v>8</v>
      </c>
      <c r="C68" s="95" t="s">
        <v>64</v>
      </c>
      <c r="D68" s="101" t="s">
        <v>64</v>
      </c>
      <c r="E68" s="101" t="s">
        <v>64</v>
      </c>
      <c r="F68" s="102" t="s">
        <v>64</v>
      </c>
      <c r="G68" s="103">
        <f>G67</f>
        <v>2</v>
      </c>
      <c r="H68" s="104">
        <f t="shared" ref="H68" si="189">G68-H66+H67</f>
        <v>4</v>
      </c>
      <c r="I68" s="104">
        <f t="shared" ref="I68" si="190">H68-I66+I67</f>
        <v>5</v>
      </c>
      <c r="J68" s="104">
        <f t="shared" ref="J68" si="191">I68-J66+J67</f>
        <v>5</v>
      </c>
      <c r="K68" s="104">
        <f t="shared" ref="K68" si="192">J68-K66+K67</f>
        <v>16</v>
      </c>
      <c r="L68" s="104">
        <f t="shared" ref="L68" si="193">K68-L66+L67</f>
        <v>16</v>
      </c>
      <c r="M68" s="104">
        <f t="shared" ref="M68" si="194">L68-M66+M67</f>
        <v>16</v>
      </c>
      <c r="N68" s="104">
        <f t="shared" ref="N68" si="195">M68-N66+N67</f>
        <v>16</v>
      </c>
      <c r="O68" s="104">
        <f t="shared" ref="O68" si="196">N68-O66+O67</f>
        <v>19</v>
      </c>
      <c r="P68" s="104">
        <f t="shared" ref="P68" si="197">O68-P66+P67</f>
        <v>16</v>
      </c>
      <c r="Q68" s="104">
        <f t="shared" ref="Q68" si="198">P68-Q66+Q67</f>
        <v>18</v>
      </c>
      <c r="R68" s="104">
        <f t="shared" ref="R68" si="199">Q68-R66+R67</f>
        <v>20</v>
      </c>
      <c r="S68" s="104">
        <f t="shared" ref="S68" si="200">R68-S66+S67</f>
        <v>21</v>
      </c>
      <c r="T68" s="104">
        <f t="shared" ref="T68" si="201">S68-T66+T67</f>
        <v>18</v>
      </c>
      <c r="U68" s="104">
        <f t="shared" ref="U68" si="202">T68-U66+U67</f>
        <v>21</v>
      </c>
      <c r="V68" s="104">
        <f t="shared" ref="V68" si="203">U68-V66+V67</f>
        <v>23</v>
      </c>
      <c r="W68" s="104">
        <f t="shared" ref="W68" si="204">V68-W66+W67</f>
        <v>23</v>
      </c>
      <c r="X68" s="104">
        <f t="shared" ref="X68" si="205">W68-X66+X67</f>
        <v>12</v>
      </c>
      <c r="Y68" s="104">
        <f t="shared" ref="Y68" si="206">X68-Y66+Y67</f>
        <v>2</v>
      </c>
      <c r="Z68" s="104">
        <f t="shared" ref="Z68" si="207">Y68-Z66+Z67</f>
        <v>2</v>
      </c>
      <c r="AA68" s="104">
        <f t="shared" ref="AA68" si="208">Z68-AA66+AA67</f>
        <v>0</v>
      </c>
      <c r="AB68" s="35"/>
      <c r="AC68" s="142">
        <f>MAX(C68:AA68)</f>
        <v>23</v>
      </c>
      <c r="AD68" s="142">
        <f>SUM(C67:F67)</f>
        <v>0</v>
      </c>
      <c r="AE68" s="54"/>
      <c r="AF68" s="54"/>
    </row>
    <row r="69" spans="1:32" ht="15.6" customHeight="1" x14ac:dyDescent="0.2">
      <c r="A69" s="156"/>
      <c r="B69" s="31" t="s">
        <v>9</v>
      </c>
      <c r="C69" s="120"/>
      <c r="D69" s="121"/>
      <c r="E69" s="121"/>
      <c r="F69" s="121"/>
      <c r="G69" s="106" t="s">
        <v>64</v>
      </c>
      <c r="H69" s="121"/>
      <c r="I69" s="121"/>
      <c r="J69" s="107">
        <v>16.43</v>
      </c>
      <c r="K69" s="121"/>
      <c r="L69" s="121"/>
      <c r="M69" s="121"/>
      <c r="N69" s="121"/>
      <c r="O69" s="107">
        <v>16.48</v>
      </c>
      <c r="P69" s="121"/>
      <c r="Q69" s="121"/>
      <c r="R69" s="107">
        <v>16.52</v>
      </c>
      <c r="S69" s="121"/>
      <c r="T69" s="121"/>
      <c r="U69" s="107">
        <v>16.57</v>
      </c>
      <c r="V69" s="121"/>
      <c r="W69" s="107">
        <v>17.02</v>
      </c>
      <c r="X69" s="121"/>
      <c r="Y69" s="122"/>
      <c r="Z69" s="121"/>
      <c r="AA69" s="117">
        <v>17.09</v>
      </c>
      <c r="AB69" s="36">
        <v>30</v>
      </c>
      <c r="AC69" s="141"/>
      <c r="AD69" s="141"/>
      <c r="AE69" s="54"/>
      <c r="AF69" s="54"/>
    </row>
    <row r="70" spans="1:32" ht="15.6" customHeight="1" x14ac:dyDescent="0.2">
      <c r="A70" s="157"/>
      <c r="B70" s="32" t="s">
        <v>10</v>
      </c>
      <c r="C70" s="123" t="s">
        <v>64</v>
      </c>
      <c r="D70" s="124"/>
      <c r="E70" s="124"/>
      <c r="F70" s="125"/>
      <c r="G70" s="108">
        <f>A67</f>
        <v>16.39</v>
      </c>
      <c r="H70" s="124"/>
      <c r="I70" s="124"/>
      <c r="J70" s="109">
        <f>J69</f>
        <v>16.43</v>
      </c>
      <c r="K70" s="124"/>
      <c r="L70" s="124"/>
      <c r="M70" s="124"/>
      <c r="N70" s="124"/>
      <c r="O70" s="109">
        <f>O69</f>
        <v>16.48</v>
      </c>
      <c r="P70" s="124"/>
      <c r="Q70" s="124"/>
      <c r="R70" s="109">
        <f>R69</f>
        <v>16.52</v>
      </c>
      <c r="S70" s="124"/>
      <c r="T70" s="124"/>
      <c r="U70" s="109">
        <v>16.579999999999998</v>
      </c>
      <c r="V70" s="124"/>
      <c r="W70" s="109">
        <f>W69</f>
        <v>17.02</v>
      </c>
      <c r="X70" s="124"/>
      <c r="Y70" s="126"/>
      <c r="Z70" s="124"/>
      <c r="AA70" s="127"/>
      <c r="AB70" s="35"/>
      <c r="AC70" s="143"/>
      <c r="AD70" s="143"/>
      <c r="AE70" s="54"/>
      <c r="AF70" s="54"/>
    </row>
    <row r="71" spans="1:32" ht="15.6" customHeight="1" thickBot="1" x14ac:dyDescent="0.25">
      <c r="A71" s="129">
        <v>520</v>
      </c>
      <c r="B71" s="56" t="s">
        <v>11</v>
      </c>
      <c r="C71" s="110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2"/>
      <c r="AB71" s="58"/>
      <c r="AC71" s="144"/>
      <c r="AD71" s="144"/>
      <c r="AE71" s="54"/>
      <c r="AF71" s="54"/>
    </row>
    <row r="72" spans="1:32" ht="15.6" customHeight="1" x14ac:dyDescent="0.2">
      <c r="A72" s="130"/>
      <c r="B72" s="29" t="s">
        <v>5</v>
      </c>
      <c r="C72" s="89"/>
      <c r="D72" s="90">
        <v>0</v>
      </c>
      <c r="E72" s="90">
        <v>0</v>
      </c>
      <c r="F72" s="91">
        <v>0</v>
      </c>
      <c r="G72" s="92">
        <v>0</v>
      </c>
      <c r="H72" s="93">
        <v>0</v>
      </c>
      <c r="I72" s="93">
        <v>0</v>
      </c>
      <c r="J72" s="93">
        <v>1</v>
      </c>
      <c r="K72" s="93">
        <v>0</v>
      </c>
      <c r="L72" s="93">
        <v>0</v>
      </c>
      <c r="M72" s="93">
        <v>0</v>
      </c>
      <c r="N72" s="93">
        <v>2</v>
      </c>
      <c r="O72" s="93">
        <v>4</v>
      </c>
      <c r="P72" s="93">
        <v>0</v>
      </c>
      <c r="Q72" s="93">
        <v>1</v>
      </c>
      <c r="R72" s="93">
        <v>2</v>
      </c>
      <c r="S72" s="93">
        <v>0</v>
      </c>
      <c r="T72" s="93">
        <v>0</v>
      </c>
      <c r="U72" s="93">
        <v>4</v>
      </c>
      <c r="V72" s="93">
        <v>4</v>
      </c>
      <c r="W72" s="93">
        <v>1</v>
      </c>
      <c r="X72" s="93">
        <v>1</v>
      </c>
      <c r="Y72" s="93">
        <v>8</v>
      </c>
      <c r="Z72" s="93">
        <v>3</v>
      </c>
      <c r="AA72" s="94">
        <v>2</v>
      </c>
      <c r="AB72" s="33" t="s">
        <v>6</v>
      </c>
      <c r="AC72" s="140"/>
      <c r="AD72" s="140"/>
      <c r="AE72" s="54"/>
      <c r="AF72" s="54"/>
    </row>
    <row r="73" spans="1:32" ht="15.6" customHeight="1" x14ac:dyDescent="0.2">
      <c r="A73" s="128">
        <v>17.079999999999998</v>
      </c>
      <c r="B73" s="31" t="s">
        <v>7</v>
      </c>
      <c r="C73" s="95">
        <v>1</v>
      </c>
      <c r="D73" s="96">
        <v>0</v>
      </c>
      <c r="E73" s="96">
        <v>0</v>
      </c>
      <c r="F73" s="97">
        <v>0</v>
      </c>
      <c r="G73" s="98">
        <v>3</v>
      </c>
      <c r="H73" s="99">
        <v>0</v>
      </c>
      <c r="I73" s="99">
        <v>0</v>
      </c>
      <c r="J73" s="99">
        <v>2</v>
      </c>
      <c r="K73" s="99">
        <v>3</v>
      </c>
      <c r="L73" s="99">
        <v>0</v>
      </c>
      <c r="M73" s="99">
        <v>4</v>
      </c>
      <c r="N73" s="99">
        <v>1</v>
      </c>
      <c r="O73" s="99">
        <v>4</v>
      </c>
      <c r="P73" s="99">
        <v>0</v>
      </c>
      <c r="Q73" s="99">
        <v>1</v>
      </c>
      <c r="R73" s="99">
        <v>1</v>
      </c>
      <c r="S73" s="99">
        <v>1</v>
      </c>
      <c r="T73" s="99">
        <v>0</v>
      </c>
      <c r="U73" s="99">
        <v>5</v>
      </c>
      <c r="V73" s="99">
        <v>6</v>
      </c>
      <c r="W73" s="99">
        <v>0</v>
      </c>
      <c r="X73" s="99">
        <v>0</v>
      </c>
      <c r="Y73" s="99">
        <v>0</v>
      </c>
      <c r="Z73" s="99">
        <v>1</v>
      </c>
      <c r="AA73" s="100"/>
      <c r="AB73" s="34">
        <f>SUM(C73:Z73)</f>
        <v>33</v>
      </c>
      <c r="AC73" s="141"/>
      <c r="AD73" s="141"/>
      <c r="AE73" s="54"/>
      <c r="AF73" s="54"/>
    </row>
    <row r="74" spans="1:32" ht="15.6" customHeight="1" x14ac:dyDescent="0.2">
      <c r="A74" s="155" t="s">
        <v>63</v>
      </c>
      <c r="B74" s="31" t="s">
        <v>8</v>
      </c>
      <c r="C74" s="95">
        <f>C73</f>
        <v>1</v>
      </c>
      <c r="D74" s="101">
        <f t="shared" ref="D74" si="209">C74-D72+D73</f>
        <v>1</v>
      </c>
      <c r="E74" s="101">
        <f>D74-E72+E73</f>
        <v>1</v>
      </c>
      <c r="F74" s="102">
        <f>E74-F72+F73</f>
        <v>1</v>
      </c>
      <c r="G74" s="103">
        <f t="shared" ref="G74" si="210">F74-G72+G73</f>
        <v>4</v>
      </c>
      <c r="H74" s="104">
        <f t="shared" ref="H74" si="211">G74-H72+H73</f>
        <v>4</v>
      </c>
      <c r="I74" s="104">
        <f t="shared" ref="I74" si="212">H74-I72+I73</f>
        <v>4</v>
      </c>
      <c r="J74" s="104">
        <f t="shared" ref="J74" si="213">I74-J72+J73</f>
        <v>5</v>
      </c>
      <c r="K74" s="104">
        <f t="shared" ref="K74" si="214">J74-K72+K73</f>
        <v>8</v>
      </c>
      <c r="L74" s="104">
        <f t="shared" ref="L74" si="215">K74-L72+L73</f>
        <v>8</v>
      </c>
      <c r="M74" s="104">
        <f t="shared" ref="M74" si="216">L74-M72+M73</f>
        <v>12</v>
      </c>
      <c r="N74" s="104">
        <f t="shared" ref="N74" si="217">M74-N72+N73</f>
        <v>11</v>
      </c>
      <c r="O74" s="104">
        <f t="shared" ref="O74" si="218">N74-O72+O73</f>
        <v>11</v>
      </c>
      <c r="P74" s="104">
        <f t="shared" ref="P74" si="219">O74-P72+P73</f>
        <v>11</v>
      </c>
      <c r="Q74" s="104">
        <f t="shared" ref="Q74" si="220">P74-Q72+Q73</f>
        <v>11</v>
      </c>
      <c r="R74" s="104">
        <f t="shared" ref="R74" si="221">Q74-R72+R73</f>
        <v>10</v>
      </c>
      <c r="S74" s="104">
        <f t="shared" ref="S74" si="222">R74-S72+S73</f>
        <v>11</v>
      </c>
      <c r="T74" s="104">
        <f t="shared" ref="T74" si="223">S74-T72+T73</f>
        <v>11</v>
      </c>
      <c r="U74" s="104">
        <f t="shared" ref="U74" si="224">T74-U72+U73</f>
        <v>12</v>
      </c>
      <c r="V74" s="104">
        <f t="shared" ref="V74" si="225">U74-V72+V73</f>
        <v>14</v>
      </c>
      <c r="W74" s="104">
        <f t="shared" ref="W74" si="226">V74-W72+W73</f>
        <v>13</v>
      </c>
      <c r="X74" s="104">
        <f t="shared" ref="X74" si="227">W74-X72+X73</f>
        <v>12</v>
      </c>
      <c r="Y74" s="104">
        <f t="shared" ref="Y74" si="228">X74-Y72+Y73</f>
        <v>4</v>
      </c>
      <c r="Z74" s="104">
        <f t="shared" ref="Z74" si="229">Y74-Z72+Z73</f>
        <v>2</v>
      </c>
      <c r="AA74" s="104">
        <f t="shared" ref="AA74" si="230">Z74-AA72+AA73</f>
        <v>0</v>
      </c>
      <c r="AB74" s="35"/>
      <c r="AC74" s="142">
        <f>MAX(C74:AA74)</f>
        <v>14</v>
      </c>
      <c r="AD74" s="142">
        <f>SUM(C73:F73)</f>
        <v>1</v>
      </c>
      <c r="AE74" s="54"/>
      <c r="AF74" s="54"/>
    </row>
    <row r="75" spans="1:32" ht="15.6" customHeight="1" x14ac:dyDescent="0.2">
      <c r="A75" s="156"/>
      <c r="B75" s="31" t="s">
        <v>9</v>
      </c>
      <c r="C75" s="120"/>
      <c r="D75" s="121"/>
      <c r="E75" s="121"/>
      <c r="F75" s="121"/>
      <c r="G75" s="106">
        <v>17.13</v>
      </c>
      <c r="H75" s="121"/>
      <c r="I75" s="121"/>
      <c r="J75" s="107">
        <v>17.170000000000002</v>
      </c>
      <c r="K75" s="121"/>
      <c r="L75" s="121"/>
      <c r="M75" s="121"/>
      <c r="N75" s="121"/>
      <c r="O75" s="107">
        <v>17.23</v>
      </c>
      <c r="P75" s="121"/>
      <c r="Q75" s="121"/>
      <c r="R75" s="107">
        <v>17.29</v>
      </c>
      <c r="S75" s="121"/>
      <c r="T75" s="121"/>
      <c r="U75" s="107">
        <v>17.329999999999998</v>
      </c>
      <c r="V75" s="121"/>
      <c r="W75" s="107">
        <v>17.37</v>
      </c>
      <c r="X75" s="121"/>
      <c r="Y75" s="122"/>
      <c r="Z75" s="121"/>
      <c r="AA75" s="117">
        <v>17.45</v>
      </c>
      <c r="AB75" s="36">
        <v>37</v>
      </c>
      <c r="AC75" s="141"/>
      <c r="AD75" s="141"/>
      <c r="AE75" s="54"/>
      <c r="AF75" s="54"/>
    </row>
    <row r="76" spans="1:32" ht="15.6" customHeight="1" x14ac:dyDescent="0.2">
      <c r="A76" s="157"/>
      <c r="B76" s="32" t="s">
        <v>10</v>
      </c>
      <c r="C76" s="123">
        <f>A73</f>
        <v>17.079999999999998</v>
      </c>
      <c r="D76" s="124"/>
      <c r="E76" s="124"/>
      <c r="F76" s="125"/>
      <c r="G76" s="108">
        <f>G75</f>
        <v>17.13</v>
      </c>
      <c r="H76" s="124"/>
      <c r="I76" s="124"/>
      <c r="J76" s="109">
        <f>J75</f>
        <v>17.170000000000002</v>
      </c>
      <c r="K76" s="124"/>
      <c r="L76" s="124"/>
      <c r="M76" s="124"/>
      <c r="N76" s="124"/>
      <c r="O76" s="109">
        <f>O75</f>
        <v>17.23</v>
      </c>
      <c r="P76" s="124"/>
      <c r="Q76" s="124"/>
      <c r="R76" s="109">
        <f>R75</f>
        <v>17.29</v>
      </c>
      <c r="S76" s="124"/>
      <c r="T76" s="124"/>
      <c r="U76" s="109">
        <f>U75</f>
        <v>17.329999999999998</v>
      </c>
      <c r="V76" s="124"/>
      <c r="W76" s="109">
        <f>W75</f>
        <v>17.37</v>
      </c>
      <c r="X76" s="124"/>
      <c r="Y76" s="126"/>
      <c r="Z76" s="124"/>
      <c r="AA76" s="127"/>
      <c r="AB76" s="35"/>
      <c r="AC76" s="143"/>
      <c r="AD76" s="143"/>
      <c r="AE76" s="54"/>
      <c r="AF76" s="54"/>
    </row>
    <row r="77" spans="1:32" ht="15.6" customHeight="1" thickBot="1" x14ac:dyDescent="0.25">
      <c r="A77" s="129">
        <v>211</v>
      </c>
      <c r="B77" s="56" t="s">
        <v>11</v>
      </c>
      <c r="C77" s="110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2"/>
      <c r="AB77" s="58"/>
      <c r="AC77" s="144"/>
      <c r="AD77" s="144"/>
      <c r="AE77" s="54"/>
      <c r="AF77" s="54"/>
    </row>
    <row r="78" spans="1:32" ht="15.6" customHeight="1" x14ac:dyDescent="0.2">
      <c r="A78" s="130"/>
      <c r="B78" s="29" t="s">
        <v>5</v>
      </c>
      <c r="C78" s="89"/>
      <c r="D78" s="90" t="s">
        <v>64</v>
      </c>
      <c r="E78" s="90" t="s">
        <v>64</v>
      </c>
      <c r="F78" s="91" t="s">
        <v>64</v>
      </c>
      <c r="G78" s="92" t="s">
        <v>64</v>
      </c>
      <c r="H78" s="93">
        <v>0</v>
      </c>
      <c r="I78" s="93">
        <v>0</v>
      </c>
      <c r="J78" s="93">
        <v>0</v>
      </c>
      <c r="K78" s="93">
        <v>4</v>
      </c>
      <c r="L78" s="93">
        <v>0</v>
      </c>
      <c r="M78" s="93">
        <v>0</v>
      </c>
      <c r="N78" s="93">
        <v>0</v>
      </c>
      <c r="O78" s="93">
        <v>2</v>
      </c>
      <c r="P78" s="93">
        <v>1</v>
      </c>
      <c r="Q78" s="93">
        <v>0</v>
      </c>
      <c r="R78" s="93">
        <v>1</v>
      </c>
      <c r="S78" s="93">
        <v>0</v>
      </c>
      <c r="T78" s="93">
        <v>0</v>
      </c>
      <c r="U78" s="93">
        <v>4</v>
      </c>
      <c r="V78" s="93">
        <v>0</v>
      </c>
      <c r="W78" s="93">
        <v>2</v>
      </c>
      <c r="X78" s="93">
        <v>0</v>
      </c>
      <c r="Y78" s="93">
        <v>11</v>
      </c>
      <c r="Z78" s="93">
        <v>7</v>
      </c>
      <c r="AA78" s="94">
        <v>3</v>
      </c>
      <c r="AB78" s="33" t="s">
        <v>6</v>
      </c>
      <c r="AC78" s="140"/>
      <c r="AD78" s="140"/>
      <c r="AE78" s="54"/>
      <c r="AF78" s="54"/>
    </row>
    <row r="79" spans="1:32" ht="15.6" customHeight="1" x14ac:dyDescent="0.2">
      <c r="A79" s="128">
        <v>19.07</v>
      </c>
      <c r="B79" s="31" t="s">
        <v>7</v>
      </c>
      <c r="C79" s="95" t="s">
        <v>64</v>
      </c>
      <c r="D79" s="96" t="s">
        <v>64</v>
      </c>
      <c r="E79" s="96" t="s">
        <v>64</v>
      </c>
      <c r="F79" s="97" t="s">
        <v>64</v>
      </c>
      <c r="G79" s="98">
        <v>4</v>
      </c>
      <c r="H79" s="99">
        <v>2</v>
      </c>
      <c r="I79" s="99">
        <v>3</v>
      </c>
      <c r="J79" s="99">
        <v>4</v>
      </c>
      <c r="K79" s="99">
        <v>1</v>
      </c>
      <c r="L79" s="99">
        <v>0</v>
      </c>
      <c r="M79" s="99">
        <v>0</v>
      </c>
      <c r="N79" s="99">
        <v>0</v>
      </c>
      <c r="O79" s="99">
        <v>1</v>
      </c>
      <c r="P79" s="99">
        <v>2</v>
      </c>
      <c r="Q79" s="99">
        <v>2</v>
      </c>
      <c r="R79" s="99">
        <v>0</v>
      </c>
      <c r="S79" s="99">
        <v>2</v>
      </c>
      <c r="T79" s="99">
        <v>2</v>
      </c>
      <c r="U79" s="99">
        <v>5</v>
      </c>
      <c r="V79" s="99">
        <v>3</v>
      </c>
      <c r="W79" s="99">
        <v>3</v>
      </c>
      <c r="X79" s="99">
        <v>1</v>
      </c>
      <c r="Y79" s="99">
        <v>0</v>
      </c>
      <c r="Z79" s="99">
        <v>0</v>
      </c>
      <c r="AA79" s="100"/>
      <c r="AB79" s="34">
        <f>SUM(C79:Z79)</f>
        <v>35</v>
      </c>
      <c r="AC79" s="141"/>
      <c r="AD79" s="141"/>
      <c r="AE79" s="54"/>
      <c r="AF79" s="54"/>
    </row>
    <row r="80" spans="1:32" ht="15.6" customHeight="1" x14ac:dyDescent="0.2">
      <c r="A80" s="155" t="s">
        <v>62</v>
      </c>
      <c r="B80" s="31" t="s">
        <v>8</v>
      </c>
      <c r="C80" s="95" t="s">
        <v>64</v>
      </c>
      <c r="D80" s="101" t="s">
        <v>64</v>
      </c>
      <c r="E80" s="101" t="s">
        <v>64</v>
      </c>
      <c r="F80" s="102" t="s">
        <v>64</v>
      </c>
      <c r="G80" s="103">
        <f>G79</f>
        <v>4</v>
      </c>
      <c r="H80" s="104">
        <f t="shared" ref="H80" si="231">G80-H78+H79</f>
        <v>6</v>
      </c>
      <c r="I80" s="104">
        <f t="shared" ref="I80" si="232">H80-I78+I79</f>
        <v>9</v>
      </c>
      <c r="J80" s="104">
        <f t="shared" ref="J80" si="233">I80-J78+J79</f>
        <v>13</v>
      </c>
      <c r="K80" s="104">
        <f t="shared" ref="K80" si="234">J80-K78+K79</f>
        <v>10</v>
      </c>
      <c r="L80" s="104">
        <f t="shared" ref="L80" si="235">K80-L78+L79</f>
        <v>10</v>
      </c>
      <c r="M80" s="104">
        <f t="shared" ref="M80" si="236">L80-M78+M79</f>
        <v>10</v>
      </c>
      <c r="N80" s="104">
        <f t="shared" ref="N80" si="237">M80-N78+N79</f>
        <v>10</v>
      </c>
      <c r="O80" s="104">
        <f t="shared" ref="O80" si="238">N80-O78+O79</f>
        <v>9</v>
      </c>
      <c r="P80" s="104">
        <f t="shared" ref="P80" si="239">O80-P78+P79</f>
        <v>10</v>
      </c>
      <c r="Q80" s="104">
        <f t="shared" ref="Q80" si="240">P80-Q78+Q79</f>
        <v>12</v>
      </c>
      <c r="R80" s="104">
        <f t="shared" ref="R80" si="241">Q80-R78+R79</f>
        <v>11</v>
      </c>
      <c r="S80" s="104">
        <f t="shared" ref="S80" si="242">R80-S78+S79</f>
        <v>13</v>
      </c>
      <c r="T80" s="104">
        <f t="shared" ref="T80" si="243">S80-T78+T79</f>
        <v>15</v>
      </c>
      <c r="U80" s="104">
        <f t="shared" ref="U80" si="244">T80-U78+U79</f>
        <v>16</v>
      </c>
      <c r="V80" s="104">
        <f t="shared" ref="V80" si="245">U80-V78+V79</f>
        <v>19</v>
      </c>
      <c r="W80" s="104">
        <f t="shared" ref="W80" si="246">V80-W78+W79</f>
        <v>20</v>
      </c>
      <c r="X80" s="104">
        <f t="shared" ref="X80" si="247">W80-X78+X79</f>
        <v>21</v>
      </c>
      <c r="Y80" s="104">
        <f t="shared" ref="Y80" si="248">X80-Y78+Y79</f>
        <v>10</v>
      </c>
      <c r="Z80" s="104">
        <f t="shared" ref="Z80" si="249">Y80-Z78+Z79</f>
        <v>3</v>
      </c>
      <c r="AA80" s="104">
        <f t="shared" ref="AA80" si="250">Z80-AA78+AA79</f>
        <v>0</v>
      </c>
      <c r="AB80" s="35"/>
      <c r="AC80" s="142">
        <f>MAX(C80:AA80)</f>
        <v>21</v>
      </c>
      <c r="AD80" s="142">
        <f>SUM(C79:F79)</f>
        <v>0</v>
      </c>
      <c r="AE80" s="54"/>
      <c r="AF80" s="54"/>
    </row>
    <row r="81" spans="1:32" ht="15.6" customHeight="1" x14ac:dyDescent="0.2">
      <c r="A81" s="156"/>
      <c r="B81" s="31" t="s">
        <v>9</v>
      </c>
      <c r="C81" s="120"/>
      <c r="D81" s="121"/>
      <c r="E81" s="121"/>
      <c r="F81" s="121"/>
      <c r="G81" s="106" t="s">
        <v>64</v>
      </c>
      <c r="H81" s="121"/>
      <c r="I81" s="121"/>
      <c r="J81" s="107">
        <v>19.12</v>
      </c>
      <c r="K81" s="121"/>
      <c r="L81" s="121"/>
      <c r="M81" s="121"/>
      <c r="N81" s="121"/>
      <c r="O81" s="107">
        <v>19.18</v>
      </c>
      <c r="P81" s="121"/>
      <c r="Q81" s="121"/>
      <c r="R81" s="107">
        <v>19.22</v>
      </c>
      <c r="S81" s="121"/>
      <c r="T81" s="121"/>
      <c r="U81" s="107">
        <v>19.28</v>
      </c>
      <c r="V81" s="121"/>
      <c r="W81" s="107">
        <v>19.329999999999998</v>
      </c>
      <c r="X81" s="121"/>
      <c r="Y81" s="122"/>
      <c r="Z81" s="121"/>
      <c r="AA81" s="117">
        <v>19.37</v>
      </c>
      <c r="AB81" s="36">
        <v>30</v>
      </c>
      <c r="AC81" s="141"/>
      <c r="AD81" s="141"/>
      <c r="AE81" s="54"/>
      <c r="AF81" s="54"/>
    </row>
    <row r="82" spans="1:32" ht="15.6" customHeight="1" x14ac:dyDescent="0.2">
      <c r="A82" s="157"/>
      <c r="B82" s="32" t="s">
        <v>10</v>
      </c>
      <c r="C82" s="123" t="s">
        <v>64</v>
      </c>
      <c r="D82" s="124"/>
      <c r="E82" s="124"/>
      <c r="F82" s="125"/>
      <c r="G82" s="108">
        <f>A79</f>
        <v>19.07</v>
      </c>
      <c r="H82" s="124"/>
      <c r="I82" s="124"/>
      <c r="J82" s="109">
        <f>J81</f>
        <v>19.12</v>
      </c>
      <c r="K82" s="124"/>
      <c r="L82" s="124"/>
      <c r="M82" s="124"/>
      <c r="N82" s="124"/>
      <c r="O82" s="109">
        <f>O81</f>
        <v>19.18</v>
      </c>
      <c r="P82" s="124"/>
      <c r="Q82" s="124"/>
      <c r="R82" s="109">
        <f>R81</f>
        <v>19.22</v>
      </c>
      <c r="S82" s="124"/>
      <c r="T82" s="124"/>
      <c r="U82" s="109">
        <f>U81</f>
        <v>19.28</v>
      </c>
      <c r="V82" s="124"/>
      <c r="W82" s="109">
        <f>W81</f>
        <v>19.329999999999998</v>
      </c>
      <c r="X82" s="124"/>
      <c r="Y82" s="126"/>
      <c r="Z82" s="124"/>
      <c r="AA82" s="127"/>
      <c r="AB82" s="35"/>
      <c r="AC82" s="143"/>
      <c r="AD82" s="143"/>
      <c r="AE82" s="54"/>
      <c r="AF82" s="54"/>
    </row>
    <row r="83" spans="1:32" ht="15.6" customHeight="1" thickBot="1" x14ac:dyDescent="0.25">
      <c r="A83" s="129">
        <v>536</v>
      </c>
      <c r="B83" s="56" t="s">
        <v>11</v>
      </c>
      <c r="C83" s="158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60"/>
      <c r="AB83" s="58"/>
      <c r="AC83" s="144"/>
      <c r="AD83" s="144"/>
      <c r="AE83" s="54"/>
      <c r="AF83" s="54"/>
    </row>
    <row r="84" spans="1:32" ht="15.6" customHeight="1" x14ac:dyDescent="0.2">
      <c r="A84" s="130"/>
      <c r="B84" s="29" t="s">
        <v>5</v>
      </c>
      <c r="C84" s="89"/>
      <c r="D84" s="90">
        <v>0</v>
      </c>
      <c r="E84" s="90">
        <v>0</v>
      </c>
      <c r="F84" s="91">
        <v>0</v>
      </c>
      <c r="G84" s="92">
        <v>0</v>
      </c>
      <c r="H84" s="93">
        <v>0</v>
      </c>
      <c r="I84" s="93">
        <v>0</v>
      </c>
      <c r="J84" s="93">
        <v>0</v>
      </c>
      <c r="K84" s="93">
        <v>0</v>
      </c>
      <c r="L84" s="93">
        <v>0</v>
      </c>
      <c r="M84" s="93">
        <v>1</v>
      </c>
      <c r="N84" s="93">
        <v>0</v>
      </c>
      <c r="O84" s="93">
        <v>0</v>
      </c>
      <c r="P84" s="93">
        <v>0</v>
      </c>
      <c r="Q84" s="93">
        <v>0</v>
      </c>
      <c r="R84" s="93">
        <v>0</v>
      </c>
      <c r="S84" s="93">
        <v>4</v>
      </c>
      <c r="T84" s="93">
        <v>1</v>
      </c>
      <c r="U84" s="93">
        <v>0</v>
      </c>
      <c r="V84" s="93">
        <v>0</v>
      </c>
      <c r="W84" s="93">
        <v>0</v>
      </c>
      <c r="X84" s="93">
        <v>1</v>
      </c>
      <c r="Y84" s="93">
        <v>8</v>
      </c>
      <c r="Z84" s="93">
        <v>4</v>
      </c>
      <c r="AA84" s="94">
        <v>1</v>
      </c>
      <c r="AB84" s="33" t="s">
        <v>6</v>
      </c>
      <c r="AC84" s="140"/>
      <c r="AD84" s="140"/>
      <c r="AE84" s="54"/>
      <c r="AF84" s="54"/>
    </row>
    <row r="85" spans="1:32" ht="15.6" customHeight="1" x14ac:dyDescent="0.2">
      <c r="A85" s="128">
        <v>20.51</v>
      </c>
      <c r="B85" s="31" t="s">
        <v>7</v>
      </c>
      <c r="C85" s="95">
        <v>2</v>
      </c>
      <c r="D85" s="96">
        <v>0</v>
      </c>
      <c r="E85" s="96">
        <v>0</v>
      </c>
      <c r="F85" s="97">
        <v>0</v>
      </c>
      <c r="G85" s="98">
        <v>0</v>
      </c>
      <c r="H85" s="99">
        <v>1</v>
      </c>
      <c r="I85" s="99">
        <v>0</v>
      </c>
      <c r="J85" s="99">
        <v>0</v>
      </c>
      <c r="K85" s="99">
        <v>4</v>
      </c>
      <c r="L85" s="99">
        <v>0</v>
      </c>
      <c r="M85" s="99">
        <v>1</v>
      </c>
      <c r="N85" s="99">
        <v>0</v>
      </c>
      <c r="O85" s="99">
        <v>1</v>
      </c>
      <c r="P85" s="99">
        <v>0</v>
      </c>
      <c r="Q85" s="99">
        <v>0</v>
      </c>
      <c r="R85" s="99">
        <v>1</v>
      </c>
      <c r="S85" s="99">
        <v>1</v>
      </c>
      <c r="T85" s="99">
        <v>0</v>
      </c>
      <c r="U85" s="99">
        <v>1</v>
      </c>
      <c r="V85" s="99">
        <v>5</v>
      </c>
      <c r="W85" s="99">
        <v>2</v>
      </c>
      <c r="X85" s="99">
        <v>0</v>
      </c>
      <c r="Y85" s="99">
        <v>1</v>
      </c>
      <c r="Z85" s="99">
        <v>0</v>
      </c>
      <c r="AA85" s="100"/>
      <c r="AB85" s="34">
        <f>SUM(C85:Z85)</f>
        <v>20</v>
      </c>
      <c r="AC85" s="141"/>
      <c r="AD85" s="141"/>
      <c r="AE85" s="54"/>
      <c r="AF85" s="54"/>
    </row>
    <row r="86" spans="1:32" ht="15.6" customHeight="1" x14ac:dyDescent="0.2">
      <c r="A86" s="155" t="s">
        <v>62</v>
      </c>
      <c r="B86" s="31" t="s">
        <v>8</v>
      </c>
      <c r="C86" s="103">
        <f>C85</f>
        <v>2</v>
      </c>
      <c r="D86" s="104">
        <f t="shared" ref="D86" si="251">C86-D84+D85</f>
        <v>2</v>
      </c>
      <c r="E86" s="104">
        <f t="shared" ref="E86" si="252">D86-E84+E85</f>
        <v>2</v>
      </c>
      <c r="F86" s="104">
        <f t="shared" ref="F86" si="253">E86-F84+F85</f>
        <v>2</v>
      </c>
      <c r="G86" s="104">
        <f t="shared" ref="G86" si="254">F86-G84+G85</f>
        <v>2</v>
      </c>
      <c r="H86" s="104">
        <f t="shared" ref="H86" si="255">G86-H84+H85</f>
        <v>3</v>
      </c>
      <c r="I86" s="104">
        <f t="shared" ref="I86" si="256">H86-I84+I85</f>
        <v>3</v>
      </c>
      <c r="J86" s="104">
        <f t="shared" ref="J86" si="257">I86-J84+J85</f>
        <v>3</v>
      </c>
      <c r="K86" s="104">
        <f t="shared" ref="K86" si="258">J86-K84+K85</f>
        <v>7</v>
      </c>
      <c r="L86" s="104">
        <f t="shared" ref="L86" si="259">K86-L84+L85</f>
        <v>7</v>
      </c>
      <c r="M86" s="104">
        <f t="shared" ref="M86" si="260">L86-M84+M85</f>
        <v>7</v>
      </c>
      <c r="N86" s="104">
        <f t="shared" ref="N86" si="261">M86-N84+N85</f>
        <v>7</v>
      </c>
      <c r="O86" s="104">
        <f t="shared" ref="O86" si="262">N86-O84+O85</f>
        <v>8</v>
      </c>
      <c r="P86" s="104">
        <f t="shared" ref="P86" si="263">O86-P84+P85</f>
        <v>8</v>
      </c>
      <c r="Q86" s="104">
        <f t="shared" ref="Q86" si="264">P86-Q84+Q85</f>
        <v>8</v>
      </c>
      <c r="R86" s="104">
        <f t="shared" ref="R86" si="265">Q86-R84+R85</f>
        <v>9</v>
      </c>
      <c r="S86" s="104">
        <f t="shared" ref="S86" si="266">R86-S84+S85</f>
        <v>6</v>
      </c>
      <c r="T86" s="104">
        <f t="shared" ref="T86" si="267">S86-T84+T85</f>
        <v>5</v>
      </c>
      <c r="U86" s="104">
        <f t="shared" ref="U86" si="268">T86-U84+U85</f>
        <v>6</v>
      </c>
      <c r="V86" s="104">
        <f t="shared" ref="V86" si="269">U86-V84+V85</f>
        <v>11</v>
      </c>
      <c r="W86" s="104">
        <f t="shared" ref="W86" si="270">V86-W84+W85</f>
        <v>13</v>
      </c>
      <c r="X86" s="104">
        <f t="shared" ref="X86" si="271">W86-X84+X85</f>
        <v>12</v>
      </c>
      <c r="Y86" s="104">
        <f t="shared" ref="Y86" si="272">X86-Y84+Y85</f>
        <v>5</v>
      </c>
      <c r="Z86" s="104">
        <f t="shared" ref="Z86" si="273">Y86-Z84+Z85</f>
        <v>1</v>
      </c>
      <c r="AA86" s="104">
        <f t="shared" ref="AA86" si="274">Z86-AA84+AA85</f>
        <v>0</v>
      </c>
      <c r="AB86" s="35"/>
      <c r="AC86" s="142">
        <f>MAX(C86:AA86)</f>
        <v>13</v>
      </c>
      <c r="AD86" s="142">
        <f>SUM(C85:F85)</f>
        <v>2</v>
      </c>
      <c r="AE86" s="54"/>
      <c r="AF86" s="54"/>
    </row>
    <row r="87" spans="1:32" ht="15.6" customHeight="1" x14ac:dyDescent="0.2">
      <c r="A87" s="156"/>
      <c r="B87" s="31" t="s">
        <v>9</v>
      </c>
      <c r="C87" s="120"/>
      <c r="D87" s="121"/>
      <c r="E87" s="121"/>
      <c r="F87" s="121"/>
      <c r="G87" s="106">
        <v>20.57</v>
      </c>
      <c r="H87" s="121"/>
      <c r="I87" s="121"/>
      <c r="J87" s="107">
        <v>21</v>
      </c>
      <c r="K87" s="121"/>
      <c r="L87" s="121"/>
      <c r="M87" s="121"/>
      <c r="N87" s="121"/>
      <c r="O87" s="107">
        <v>21.05</v>
      </c>
      <c r="P87" s="121"/>
      <c r="Q87" s="121"/>
      <c r="R87" s="107">
        <v>21.07</v>
      </c>
      <c r="S87" s="121"/>
      <c r="T87" s="121"/>
      <c r="U87" s="107">
        <v>21.12</v>
      </c>
      <c r="V87" s="121"/>
      <c r="W87" s="107">
        <v>21.16</v>
      </c>
      <c r="X87" s="121"/>
      <c r="Y87" s="122"/>
      <c r="Z87" s="121"/>
      <c r="AA87" s="117">
        <v>21.22</v>
      </c>
      <c r="AB87" s="36">
        <v>31</v>
      </c>
      <c r="AC87" s="141"/>
      <c r="AD87" s="141"/>
      <c r="AE87" s="54"/>
      <c r="AF87" s="54"/>
    </row>
    <row r="88" spans="1:32" ht="15.6" customHeight="1" x14ac:dyDescent="0.2">
      <c r="A88" s="157"/>
      <c r="B88" s="32" t="s">
        <v>10</v>
      </c>
      <c r="C88" s="123">
        <f>A85</f>
        <v>20.51</v>
      </c>
      <c r="D88" s="124"/>
      <c r="E88" s="124"/>
      <c r="F88" s="125"/>
      <c r="G88" s="109">
        <f>G87</f>
        <v>20.57</v>
      </c>
      <c r="H88" s="124"/>
      <c r="I88" s="124"/>
      <c r="J88" s="109">
        <f>J87</f>
        <v>21</v>
      </c>
      <c r="K88" s="124"/>
      <c r="L88" s="124"/>
      <c r="M88" s="124"/>
      <c r="N88" s="124"/>
      <c r="O88" s="109">
        <f>O87</f>
        <v>21.05</v>
      </c>
      <c r="P88" s="124"/>
      <c r="Q88" s="124"/>
      <c r="R88" s="109">
        <f>R87</f>
        <v>21.07</v>
      </c>
      <c r="S88" s="124"/>
      <c r="T88" s="124"/>
      <c r="U88" s="109">
        <f>U87</f>
        <v>21.12</v>
      </c>
      <c r="V88" s="124"/>
      <c r="W88" s="109">
        <f>W87</f>
        <v>21.16</v>
      </c>
      <c r="X88" s="124"/>
      <c r="Y88" s="126"/>
      <c r="Z88" s="124"/>
      <c r="AA88" s="127"/>
      <c r="AB88" s="35"/>
      <c r="AC88" s="143"/>
      <c r="AD88" s="143"/>
      <c r="AE88" s="54"/>
      <c r="AF88" s="54"/>
    </row>
    <row r="89" spans="1:32" ht="15.6" customHeight="1" thickBot="1" x14ac:dyDescent="0.25">
      <c r="A89" s="56">
        <v>522</v>
      </c>
      <c r="B89" s="56" t="s">
        <v>11</v>
      </c>
      <c r="C89" s="110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2"/>
      <c r="AB89" s="58"/>
      <c r="AC89" s="144"/>
      <c r="AD89" s="144"/>
      <c r="AE89" s="54"/>
      <c r="AF89" s="54"/>
    </row>
    <row r="90" spans="1:32" s="54" customFormat="1" ht="15.6" customHeight="1" thickBot="1" x14ac:dyDescent="0.25">
      <c r="A90" s="66" t="s">
        <v>12</v>
      </c>
      <c r="B90" s="63"/>
      <c r="C90" s="8"/>
      <c r="D90" s="9">
        <f t="shared" ref="D90:P90" si="275">SUMIF($B6:$B89,"l. wys.",D6:D89)</f>
        <v>0</v>
      </c>
      <c r="E90" s="9">
        <f t="shared" si="275"/>
        <v>0</v>
      </c>
      <c r="F90" s="9">
        <f t="shared" si="275"/>
        <v>0</v>
      </c>
      <c r="G90" s="9">
        <f t="shared" si="275"/>
        <v>0</v>
      </c>
      <c r="H90" s="9">
        <f t="shared" si="275"/>
        <v>1</v>
      </c>
      <c r="I90" s="9">
        <f t="shared" si="275"/>
        <v>0</v>
      </c>
      <c r="J90" s="9">
        <f t="shared" si="275"/>
        <v>4</v>
      </c>
      <c r="K90" s="9">
        <f t="shared" si="275"/>
        <v>5</v>
      </c>
      <c r="L90" s="9">
        <f t="shared" si="275"/>
        <v>6</v>
      </c>
      <c r="M90" s="9">
        <f t="shared" si="275"/>
        <v>51</v>
      </c>
      <c r="N90" s="9">
        <f t="shared" si="275"/>
        <v>8</v>
      </c>
      <c r="O90" s="9">
        <f t="shared" si="275"/>
        <v>41</v>
      </c>
      <c r="P90" s="9">
        <f t="shared" si="275"/>
        <v>14</v>
      </c>
      <c r="Q90" s="9">
        <f t="shared" ref="Q90:V90" si="276">SUMIF($B6:$B89,"l. wys.",Q6:Q89)</f>
        <v>4</v>
      </c>
      <c r="R90" s="9">
        <f t="shared" si="276"/>
        <v>19</v>
      </c>
      <c r="S90" s="9">
        <f t="shared" si="276"/>
        <v>74</v>
      </c>
      <c r="T90" s="9">
        <f t="shared" si="276"/>
        <v>38</v>
      </c>
      <c r="U90" s="9">
        <f t="shared" si="276"/>
        <v>89</v>
      </c>
      <c r="V90" s="9">
        <f t="shared" si="276"/>
        <v>69</v>
      </c>
      <c r="W90" s="9">
        <f>SUMIF($B6:$B89,"l. wys.",W6:W89)</f>
        <v>22</v>
      </c>
      <c r="X90" s="9">
        <f>SUMIF($B6:$B89,"l. wys.",X6:X89)</f>
        <v>61</v>
      </c>
      <c r="Y90" s="9">
        <f>SUMIF($B6:$B89,"l. wys.",Y6:Y89)</f>
        <v>154</v>
      </c>
      <c r="Z90" s="9">
        <f>SUMIF($B6:$B89,"l. wys.",Z6:Z89)</f>
        <v>111</v>
      </c>
      <c r="AA90" s="9">
        <f>SUMIF($B6:$B89,"l. wys.",AA6:AA89)</f>
        <v>40</v>
      </c>
      <c r="AB90" s="52" t="str">
        <f>"Σ: "&amp;SUM(C90:AA90)</f>
        <v>Σ: 811</v>
      </c>
      <c r="AC90" s="146"/>
      <c r="AD90" s="145" t="str">
        <f>"Σ: "&amp;SUM(AD$6:AD89)</f>
        <v>Σ: 43</v>
      </c>
    </row>
    <row r="91" spans="1:32" s="54" customFormat="1" ht="15.6" customHeight="1" thickBot="1" x14ac:dyDescent="0.25">
      <c r="A91" s="67" t="s">
        <v>13</v>
      </c>
      <c r="B91" s="64"/>
      <c r="C91" s="10">
        <f t="shared" ref="C91:P91" si="277">SUMIF($B6:$B89,"l. wsiad.",C6:C89)</f>
        <v>8</v>
      </c>
      <c r="D91" s="11">
        <f t="shared" si="277"/>
        <v>22</v>
      </c>
      <c r="E91" s="11">
        <f t="shared" si="277"/>
        <v>12</v>
      </c>
      <c r="F91" s="11">
        <f t="shared" si="277"/>
        <v>1</v>
      </c>
      <c r="G91" s="11">
        <f t="shared" si="277"/>
        <v>49</v>
      </c>
      <c r="H91" s="11">
        <f t="shared" si="277"/>
        <v>29</v>
      </c>
      <c r="I91" s="11">
        <f t="shared" si="277"/>
        <v>19</v>
      </c>
      <c r="J91" s="11">
        <f t="shared" si="277"/>
        <v>26</v>
      </c>
      <c r="K91" s="11">
        <f t="shared" si="277"/>
        <v>125</v>
      </c>
      <c r="L91" s="11">
        <f t="shared" si="277"/>
        <v>9</v>
      </c>
      <c r="M91" s="11">
        <f t="shared" si="277"/>
        <v>32</v>
      </c>
      <c r="N91" s="11">
        <f t="shared" si="277"/>
        <v>7</v>
      </c>
      <c r="O91" s="11">
        <f t="shared" si="277"/>
        <v>79</v>
      </c>
      <c r="P91" s="11">
        <f t="shared" si="277"/>
        <v>43</v>
      </c>
      <c r="Q91" s="11">
        <f t="shared" ref="Q91:V91" si="278">SUMIF($B6:$B89,"l. wsiad.",Q6:Q89)</f>
        <v>17</v>
      </c>
      <c r="R91" s="11">
        <f t="shared" si="278"/>
        <v>23</v>
      </c>
      <c r="S91" s="11">
        <f t="shared" si="278"/>
        <v>67</v>
      </c>
      <c r="T91" s="11">
        <f t="shared" si="278"/>
        <v>32</v>
      </c>
      <c r="U91" s="11">
        <f t="shared" si="278"/>
        <v>92</v>
      </c>
      <c r="V91" s="11">
        <f t="shared" si="278"/>
        <v>89</v>
      </c>
      <c r="W91" s="11">
        <f>SUMIF($B6:$B89,"l. wsiad.",W6:W89)</f>
        <v>12</v>
      </c>
      <c r="X91" s="11">
        <f>SUMIF($B6:$B89,"l. wsiad.",X6:X89)</f>
        <v>10</v>
      </c>
      <c r="Y91" s="11">
        <f>SUMIF($B6:$B89,"l. wsiad.",Y6:Y89)</f>
        <v>7</v>
      </c>
      <c r="Z91" s="12">
        <f>SUMIF($B6:$B89,"l. wsiad.",Z6:Z89)</f>
        <v>1</v>
      </c>
      <c r="AA91" s="13"/>
      <c r="AB91" s="55" t="str">
        <f>"Σ: "&amp;SUM(C91:AA91)</f>
        <v>Σ: 811</v>
      </c>
      <c r="AC91" s="146"/>
      <c r="AD91" s="146"/>
    </row>
    <row r="92" spans="1:32" x14ac:dyDescent="0.2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146"/>
      <c r="AD92" s="146"/>
      <c r="AE92" s="54"/>
      <c r="AF92" s="54"/>
    </row>
    <row r="93" spans="1:32" x14ac:dyDescent="0.2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146"/>
      <c r="AD93" s="146"/>
      <c r="AE93" s="54"/>
      <c r="AF93" s="54"/>
    </row>
    <row r="94" spans="1:32" x14ac:dyDescent="0.2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146"/>
      <c r="AD94" s="146"/>
      <c r="AE94" s="54"/>
      <c r="AF94" s="54"/>
    </row>
    <row r="95" spans="1:32" x14ac:dyDescent="0.2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146"/>
      <c r="AD95" s="146"/>
      <c r="AE95" s="54"/>
      <c r="AF95" s="54"/>
    </row>
    <row r="96" spans="1:32" x14ac:dyDescent="0.2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146"/>
      <c r="AD96" s="146"/>
      <c r="AE96" s="54"/>
      <c r="AF96" s="54"/>
    </row>
    <row r="97" spans="1:32" x14ac:dyDescent="0.2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146"/>
      <c r="AD97" s="146"/>
      <c r="AE97" s="54"/>
      <c r="AF97" s="54"/>
    </row>
    <row r="98" spans="1:32" x14ac:dyDescent="0.2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146"/>
      <c r="AD98" s="146"/>
      <c r="AE98" s="54"/>
      <c r="AF98" s="54"/>
    </row>
    <row r="99" spans="1:32" x14ac:dyDescent="0.2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146"/>
      <c r="AD99" s="146"/>
      <c r="AE99" s="54"/>
      <c r="AF99" s="54"/>
    </row>
    <row r="100" spans="1:32" x14ac:dyDescent="0.2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146"/>
      <c r="AD100" s="146"/>
      <c r="AE100" s="54"/>
      <c r="AF100" s="54"/>
    </row>
    <row r="101" spans="1:32" x14ac:dyDescent="0.2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146"/>
      <c r="AD101" s="146"/>
      <c r="AE101" s="54"/>
      <c r="AF101" s="54"/>
    </row>
    <row r="102" spans="1:32" x14ac:dyDescent="0.2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146"/>
      <c r="AD102" s="146"/>
      <c r="AE102" s="54"/>
      <c r="AF102" s="54"/>
    </row>
    <row r="103" spans="1:32" x14ac:dyDescent="0.2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146"/>
      <c r="AD103" s="146"/>
      <c r="AE103" s="54"/>
      <c r="AF103" s="54"/>
    </row>
    <row r="104" spans="1:32" x14ac:dyDescent="0.2">
      <c r="AC104" s="146"/>
      <c r="AD104" s="146"/>
    </row>
    <row r="105" spans="1:32" x14ac:dyDescent="0.2">
      <c r="AC105" s="146"/>
      <c r="AD105" s="146"/>
    </row>
    <row r="106" spans="1:32" x14ac:dyDescent="0.2">
      <c r="AC106" s="146"/>
      <c r="AD106" s="146"/>
    </row>
    <row r="107" spans="1:32" x14ac:dyDescent="0.2">
      <c r="AC107" s="146"/>
      <c r="AD107" s="146"/>
    </row>
    <row r="108" spans="1:32" x14ac:dyDescent="0.2">
      <c r="AC108" s="146"/>
      <c r="AD108" s="146"/>
    </row>
    <row r="109" spans="1:32" x14ac:dyDescent="0.2">
      <c r="AC109" s="146"/>
      <c r="AD109" s="146"/>
    </row>
    <row r="110" spans="1:32" x14ac:dyDescent="0.2">
      <c r="AC110" s="146"/>
      <c r="AD110" s="146"/>
    </row>
    <row r="111" spans="1:32" x14ac:dyDescent="0.2">
      <c r="AC111" s="146"/>
      <c r="AD111" s="146"/>
    </row>
    <row r="112" spans="1:32" x14ac:dyDescent="0.2">
      <c r="AC112" s="146"/>
      <c r="AD112" s="146"/>
    </row>
    <row r="113" spans="29:30" x14ac:dyDescent="0.2">
      <c r="AC113" s="147"/>
      <c r="AD113" s="147"/>
    </row>
    <row r="114" spans="29:30" x14ac:dyDescent="0.2">
      <c r="AC114" s="147"/>
      <c r="AD114" s="147"/>
    </row>
    <row r="115" spans="29:30" x14ac:dyDescent="0.2">
      <c r="AC115" s="147"/>
      <c r="AD115" s="147"/>
    </row>
    <row r="116" spans="29:30" x14ac:dyDescent="0.2">
      <c r="AC116" s="147"/>
      <c r="AD116" s="147"/>
    </row>
    <row r="117" spans="29:30" x14ac:dyDescent="0.2">
      <c r="AC117" s="147"/>
      <c r="AD117" s="147"/>
    </row>
    <row r="118" spans="29:30" x14ac:dyDescent="0.2">
      <c r="AC118" s="147"/>
      <c r="AD118" s="147"/>
    </row>
    <row r="119" spans="29:30" x14ac:dyDescent="0.2">
      <c r="AC119" s="147"/>
      <c r="AD119" s="147"/>
    </row>
    <row r="120" spans="29:30" x14ac:dyDescent="0.2">
      <c r="AC120" s="147"/>
      <c r="AD120" s="147"/>
    </row>
    <row r="121" spans="29:30" x14ac:dyDescent="0.2">
      <c r="AC121" s="147"/>
      <c r="AD121" s="147"/>
    </row>
    <row r="122" spans="29:30" x14ac:dyDescent="0.2">
      <c r="AC122" s="147"/>
      <c r="AD122" s="147"/>
    </row>
    <row r="123" spans="29:30" x14ac:dyDescent="0.2">
      <c r="AC123" s="147"/>
      <c r="AD123" s="147"/>
    </row>
    <row r="124" spans="29:30" x14ac:dyDescent="0.2">
      <c r="AC124" s="147"/>
      <c r="AD124" s="147"/>
    </row>
    <row r="125" spans="29:30" x14ac:dyDescent="0.2">
      <c r="AC125" s="147"/>
      <c r="AD125" s="147"/>
    </row>
    <row r="126" spans="29:30" x14ac:dyDescent="0.2">
      <c r="AC126" s="147"/>
      <c r="AD126" s="147"/>
    </row>
    <row r="127" spans="29:30" x14ac:dyDescent="0.2">
      <c r="AC127" s="147"/>
      <c r="AD127" s="147"/>
    </row>
    <row r="128" spans="29:30" x14ac:dyDescent="0.2">
      <c r="AC128" s="147"/>
      <c r="AD128" s="147"/>
    </row>
  </sheetData>
  <sheetProtection selectLockedCells="1" selectUnlockedCells="1"/>
  <mergeCells count="16">
    <mergeCell ref="A8:A10"/>
    <mergeCell ref="A14:A16"/>
    <mergeCell ref="A20:A22"/>
    <mergeCell ref="A26:A28"/>
    <mergeCell ref="A32:A34"/>
    <mergeCell ref="A86:A88"/>
    <mergeCell ref="C11:AA11"/>
    <mergeCell ref="C83:AA83"/>
    <mergeCell ref="A68:A70"/>
    <mergeCell ref="A80:A82"/>
    <mergeCell ref="A74:A76"/>
    <mergeCell ref="A38:A40"/>
    <mergeCell ref="A44:A46"/>
    <mergeCell ref="A50:A52"/>
    <mergeCell ref="A56:A58"/>
    <mergeCell ref="A62:A64"/>
  </mergeCells>
  <conditionalFormatting sqref="AB12:AB89">
    <cfRule type="expression" dxfId="363" priority="181" stopIfTrue="1">
      <formula>AM12</formula>
    </cfRule>
  </conditionalFormatting>
  <conditionalFormatting sqref="AB26:AB29">
    <cfRule type="expression" dxfId="362" priority="152" stopIfTrue="1">
      <formula>AM26</formula>
    </cfRule>
  </conditionalFormatting>
  <conditionalFormatting sqref="AB26:AB29">
    <cfRule type="expression" dxfId="361" priority="149" stopIfTrue="1">
      <formula>AM26</formula>
    </cfRule>
  </conditionalFormatting>
  <conditionalFormatting sqref="AB26:AB29">
    <cfRule type="expression" dxfId="360" priority="147" stopIfTrue="1">
      <formula>AM26</formula>
    </cfRule>
  </conditionalFormatting>
  <conditionalFormatting sqref="AB14:AB17">
    <cfRule type="expression" dxfId="359" priority="145" stopIfTrue="1">
      <formula>AM14</formula>
    </cfRule>
  </conditionalFormatting>
  <conditionalFormatting sqref="AB14:AB17">
    <cfRule type="expression" dxfId="358" priority="142" stopIfTrue="1">
      <formula>AM14</formula>
    </cfRule>
  </conditionalFormatting>
  <conditionalFormatting sqref="AB14:AB17">
    <cfRule type="expression" dxfId="357" priority="140" stopIfTrue="1">
      <formula>AM14</formula>
    </cfRule>
  </conditionalFormatting>
  <conditionalFormatting sqref="AB20:AB23">
    <cfRule type="expression" dxfId="356" priority="138" stopIfTrue="1">
      <formula>AM20</formula>
    </cfRule>
  </conditionalFormatting>
  <conditionalFormatting sqref="AB20:AB23">
    <cfRule type="expression" dxfId="355" priority="135" stopIfTrue="1">
      <formula>AM20</formula>
    </cfRule>
  </conditionalFormatting>
  <conditionalFormatting sqref="AB20:AB23">
    <cfRule type="expression" dxfId="354" priority="133" stopIfTrue="1">
      <formula>AM20</formula>
    </cfRule>
  </conditionalFormatting>
  <conditionalFormatting sqref="AB44:AB47">
    <cfRule type="expression" dxfId="353" priority="131" stopIfTrue="1">
      <formula>AM44</formula>
    </cfRule>
  </conditionalFormatting>
  <conditionalFormatting sqref="AB44:AB47">
    <cfRule type="expression" dxfId="352" priority="128" stopIfTrue="1">
      <formula>AM44</formula>
    </cfRule>
  </conditionalFormatting>
  <conditionalFormatting sqref="AB44:AB47">
    <cfRule type="expression" dxfId="351" priority="126" stopIfTrue="1">
      <formula>AM44</formula>
    </cfRule>
  </conditionalFormatting>
  <conditionalFormatting sqref="AB32:AB35">
    <cfRule type="expression" dxfId="350" priority="124" stopIfTrue="1">
      <formula>AM32</formula>
    </cfRule>
  </conditionalFormatting>
  <conditionalFormatting sqref="AB32:AB35">
    <cfRule type="expression" dxfId="349" priority="121" stopIfTrue="1">
      <formula>AM32</formula>
    </cfRule>
  </conditionalFormatting>
  <conditionalFormatting sqref="AB32:AB35">
    <cfRule type="expression" dxfId="348" priority="119" stopIfTrue="1">
      <formula>AM32</formula>
    </cfRule>
  </conditionalFormatting>
  <conditionalFormatting sqref="AB38:AB41">
    <cfRule type="expression" dxfId="347" priority="117" stopIfTrue="1">
      <formula>AM38</formula>
    </cfRule>
  </conditionalFormatting>
  <conditionalFormatting sqref="AB38:AB41">
    <cfRule type="expression" dxfId="346" priority="114" stopIfTrue="1">
      <formula>AM38</formula>
    </cfRule>
  </conditionalFormatting>
  <conditionalFormatting sqref="AB38:AB41">
    <cfRule type="expression" dxfId="345" priority="112" stopIfTrue="1">
      <formula>AM38</formula>
    </cfRule>
  </conditionalFormatting>
  <conditionalFormatting sqref="AB62:AB83">
    <cfRule type="expression" dxfId="344" priority="110" stopIfTrue="1">
      <formula>AM62</formula>
    </cfRule>
  </conditionalFormatting>
  <conditionalFormatting sqref="AB62:AB83">
    <cfRule type="expression" dxfId="343" priority="107" stopIfTrue="1">
      <formula>AM62</formula>
    </cfRule>
  </conditionalFormatting>
  <conditionalFormatting sqref="AB62:AB83">
    <cfRule type="expression" dxfId="342" priority="105" stopIfTrue="1">
      <formula>AM62</formula>
    </cfRule>
  </conditionalFormatting>
  <conditionalFormatting sqref="AB50:AB53">
    <cfRule type="expression" dxfId="341" priority="103" stopIfTrue="1">
      <formula>AM50</formula>
    </cfRule>
  </conditionalFormatting>
  <conditionalFormatting sqref="AB50:AB53">
    <cfRule type="expression" dxfId="340" priority="100" stopIfTrue="1">
      <formula>AM50</formula>
    </cfRule>
  </conditionalFormatting>
  <conditionalFormatting sqref="AB50:AB53">
    <cfRule type="expression" dxfId="339" priority="98" stopIfTrue="1">
      <formula>AM50</formula>
    </cfRule>
  </conditionalFormatting>
  <conditionalFormatting sqref="AB56:AB59">
    <cfRule type="expression" dxfId="338" priority="96" stopIfTrue="1">
      <formula>AM56</formula>
    </cfRule>
  </conditionalFormatting>
  <conditionalFormatting sqref="AB56:AB59">
    <cfRule type="expression" dxfId="337" priority="93" stopIfTrue="1">
      <formula>AM56</formula>
    </cfRule>
  </conditionalFormatting>
  <conditionalFormatting sqref="AB56:AB59">
    <cfRule type="expression" dxfId="336" priority="91" stopIfTrue="1">
      <formula>AM56</formula>
    </cfRule>
  </conditionalFormatting>
  <conditionalFormatting sqref="AB86:AB89">
    <cfRule type="expression" dxfId="335" priority="82" stopIfTrue="1">
      <formula>AM86</formula>
    </cfRule>
  </conditionalFormatting>
  <conditionalFormatting sqref="AB86:AB89">
    <cfRule type="expression" dxfId="334" priority="79" stopIfTrue="1">
      <formula>AM86</formula>
    </cfRule>
  </conditionalFormatting>
  <conditionalFormatting sqref="AB86:AB89">
    <cfRule type="expression" dxfId="333" priority="77" stopIfTrue="1">
      <formula>AM86</formula>
    </cfRule>
  </conditionalFormatting>
  <conditionalFormatting sqref="C14:AA14 C20:AA20 C50:AA50 C56:AA56 C62:AA62 C26:AA26 C32:AA32 C38:AA38 C44:AA44 C86:AA86">
    <cfRule type="cellIs" dxfId="332" priority="183" stopIfTrue="1" operator="equal">
      <formula>$AC14</formula>
    </cfRule>
  </conditionalFormatting>
  <conditionalFormatting sqref="AB32:AB35">
    <cfRule type="expression" dxfId="331" priority="47" stopIfTrue="1">
      <formula>AM32</formula>
    </cfRule>
  </conditionalFormatting>
  <conditionalFormatting sqref="AB32:AB35">
    <cfRule type="expression" dxfId="330" priority="46" stopIfTrue="1">
      <formula>AM32</formula>
    </cfRule>
  </conditionalFormatting>
  <conditionalFormatting sqref="AB32:AB35">
    <cfRule type="expression" dxfId="329" priority="45" stopIfTrue="1">
      <formula>AM32</formula>
    </cfRule>
  </conditionalFormatting>
  <conditionalFormatting sqref="AB38:AB41">
    <cfRule type="expression" dxfId="328" priority="44" stopIfTrue="1">
      <formula>AM38</formula>
    </cfRule>
  </conditionalFormatting>
  <conditionalFormatting sqref="AB38:AB41">
    <cfRule type="expression" dxfId="327" priority="43" stopIfTrue="1">
      <formula>AM38</formula>
    </cfRule>
  </conditionalFormatting>
  <conditionalFormatting sqref="AB38:AB41">
    <cfRule type="expression" dxfId="326" priority="42" stopIfTrue="1">
      <formula>AM38</formula>
    </cfRule>
  </conditionalFormatting>
  <conditionalFormatting sqref="AB50:AB53">
    <cfRule type="expression" dxfId="325" priority="41" stopIfTrue="1">
      <formula>AM50</formula>
    </cfRule>
  </conditionalFormatting>
  <conditionalFormatting sqref="AB50:AB53">
    <cfRule type="expression" dxfId="324" priority="40" stopIfTrue="1">
      <formula>AM50</formula>
    </cfRule>
  </conditionalFormatting>
  <conditionalFormatting sqref="AB50:AB53">
    <cfRule type="expression" dxfId="323" priority="39" stopIfTrue="1">
      <formula>AM50</formula>
    </cfRule>
  </conditionalFormatting>
  <conditionalFormatting sqref="AB56:AB59">
    <cfRule type="expression" dxfId="322" priority="38" stopIfTrue="1">
      <formula>AM56</formula>
    </cfRule>
  </conditionalFormatting>
  <conditionalFormatting sqref="AB56:AB59">
    <cfRule type="expression" dxfId="321" priority="37" stopIfTrue="1">
      <formula>AM56</formula>
    </cfRule>
  </conditionalFormatting>
  <conditionalFormatting sqref="AB56:AB59">
    <cfRule type="expression" dxfId="320" priority="36" stopIfTrue="1">
      <formula>AM56</formula>
    </cfRule>
  </conditionalFormatting>
  <conditionalFormatting sqref="AB86:AB89">
    <cfRule type="expression" dxfId="319" priority="30" stopIfTrue="1">
      <formula>AM86</formula>
    </cfRule>
  </conditionalFormatting>
  <conditionalFormatting sqref="AB62:AB83">
    <cfRule type="expression" dxfId="318" priority="35" stopIfTrue="1">
      <formula>AM62</formula>
    </cfRule>
  </conditionalFormatting>
  <conditionalFormatting sqref="AB62:AB83">
    <cfRule type="expression" dxfId="317" priority="34" stopIfTrue="1">
      <formula>AM62</formula>
    </cfRule>
  </conditionalFormatting>
  <conditionalFormatting sqref="AB62:AB83">
    <cfRule type="expression" dxfId="316" priority="33" stopIfTrue="1">
      <formula>AM62</formula>
    </cfRule>
  </conditionalFormatting>
  <conditionalFormatting sqref="AB86:AB89">
    <cfRule type="expression" dxfId="315" priority="32" stopIfTrue="1">
      <formula>AM86</formula>
    </cfRule>
  </conditionalFormatting>
  <conditionalFormatting sqref="AB86:AB89">
    <cfRule type="expression" dxfId="314" priority="31" stopIfTrue="1">
      <formula>AM86</formula>
    </cfRule>
  </conditionalFormatting>
  <conditionalFormatting sqref="AB68:AB71">
    <cfRule type="expression" dxfId="313" priority="29" stopIfTrue="1">
      <formula>AM68</formula>
    </cfRule>
  </conditionalFormatting>
  <conditionalFormatting sqref="AB68:AB71">
    <cfRule type="expression" dxfId="312" priority="28" stopIfTrue="1">
      <formula>AM68</formula>
    </cfRule>
  </conditionalFormatting>
  <conditionalFormatting sqref="AB68:AB71">
    <cfRule type="expression" dxfId="311" priority="27" stopIfTrue="1">
      <formula>AM68</formula>
    </cfRule>
  </conditionalFormatting>
  <conditionalFormatting sqref="C68:AA68">
    <cfRule type="cellIs" dxfId="310" priority="26" stopIfTrue="1" operator="equal">
      <formula>$AC68</formula>
    </cfRule>
  </conditionalFormatting>
  <conditionalFormatting sqref="AB68:AB71">
    <cfRule type="expression" dxfId="309" priority="25" stopIfTrue="1">
      <formula>AM68</formula>
    </cfRule>
  </conditionalFormatting>
  <conditionalFormatting sqref="AB68:AB71">
    <cfRule type="expression" dxfId="308" priority="24" stopIfTrue="1">
      <formula>AM68</formula>
    </cfRule>
  </conditionalFormatting>
  <conditionalFormatting sqref="AB68:AB71">
    <cfRule type="expression" dxfId="307" priority="23" stopIfTrue="1">
      <formula>AM68</formula>
    </cfRule>
  </conditionalFormatting>
  <conditionalFormatting sqref="AB74:AB83">
    <cfRule type="expression" dxfId="306" priority="22" stopIfTrue="1">
      <formula>AM74</formula>
    </cfRule>
  </conditionalFormatting>
  <conditionalFormatting sqref="AB74:AB83">
    <cfRule type="expression" dxfId="305" priority="21" stopIfTrue="1">
      <formula>AM74</formula>
    </cfRule>
  </conditionalFormatting>
  <conditionalFormatting sqref="AB74:AB83">
    <cfRule type="expression" dxfId="304" priority="20" stopIfTrue="1">
      <formula>AM74</formula>
    </cfRule>
  </conditionalFormatting>
  <conditionalFormatting sqref="C74:AA74">
    <cfRule type="cellIs" dxfId="303" priority="19" stopIfTrue="1" operator="equal">
      <formula>$AC74</formula>
    </cfRule>
  </conditionalFormatting>
  <conditionalFormatting sqref="AB74:AB83">
    <cfRule type="expression" dxfId="302" priority="18" stopIfTrue="1">
      <formula>AM74</formula>
    </cfRule>
  </conditionalFormatting>
  <conditionalFormatting sqref="AB74:AB83">
    <cfRule type="expression" dxfId="301" priority="17" stopIfTrue="1">
      <formula>AM74</formula>
    </cfRule>
  </conditionalFormatting>
  <conditionalFormatting sqref="AB74:AB83">
    <cfRule type="expression" dxfId="300" priority="16" stopIfTrue="1">
      <formula>AM74</formula>
    </cfRule>
  </conditionalFormatting>
  <conditionalFormatting sqref="AB80:AB83">
    <cfRule type="expression" dxfId="299" priority="15" stopIfTrue="1">
      <formula>AM80</formula>
    </cfRule>
  </conditionalFormatting>
  <conditionalFormatting sqref="AB80:AB83">
    <cfRule type="expression" dxfId="298" priority="14" stopIfTrue="1">
      <formula>AM80</formula>
    </cfRule>
  </conditionalFormatting>
  <conditionalFormatting sqref="AB80:AB83">
    <cfRule type="expression" dxfId="297" priority="13" stopIfTrue="1">
      <formula>AM80</formula>
    </cfRule>
  </conditionalFormatting>
  <conditionalFormatting sqref="C80:AA80">
    <cfRule type="cellIs" dxfId="296" priority="12" stopIfTrue="1" operator="equal">
      <formula>$AC80</formula>
    </cfRule>
  </conditionalFormatting>
  <conditionalFormatting sqref="AB80:AB83">
    <cfRule type="expression" dxfId="295" priority="11" stopIfTrue="1">
      <formula>AM80</formula>
    </cfRule>
  </conditionalFormatting>
  <conditionalFormatting sqref="AB80:AB83">
    <cfRule type="expression" dxfId="294" priority="10" stopIfTrue="1">
      <formula>AM80</formula>
    </cfRule>
  </conditionalFormatting>
  <conditionalFormatting sqref="AB80:AB83">
    <cfRule type="expression" dxfId="293" priority="9" stopIfTrue="1">
      <formula>AM80</formula>
    </cfRule>
  </conditionalFormatting>
  <conditionalFormatting sqref="C68:H68">
    <cfRule type="cellIs" dxfId="292" priority="8" stopIfTrue="1" operator="equal">
      <formula>$AC68</formula>
    </cfRule>
  </conditionalFormatting>
  <conditionalFormatting sqref="C80:H80">
    <cfRule type="cellIs" dxfId="291" priority="7" stopIfTrue="1" operator="equal">
      <formula>$AC80</formula>
    </cfRule>
  </conditionalFormatting>
  <conditionalFormatting sqref="C8:H8">
    <cfRule type="cellIs" dxfId="290" priority="1" stopIfTrue="1" operator="equal">
      <formula>$AC8</formula>
    </cfRule>
  </conditionalFormatting>
  <conditionalFormatting sqref="AB6:AB11">
    <cfRule type="expression" dxfId="289" priority="6" stopIfTrue="1">
      <formula>AM6</formula>
    </cfRule>
  </conditionalFormatting>
  <conditionalFormatting sqref="AB8:AB11">
    <cfRule type="expression" dxfId="288" priority="5" stopIfTrue="1">
      <formula>AM8</formula>
    </cfRule>
  </conditionalFormatting>
  <conditionalFormatting sqref="AB8:AB11">
    <cfRule type="expression" dxfId="287" priority="4" stopIfTrue="1">
      <formula>AM8</formula>
    </cfRule>
  </conditionalFormatting>
  <conditionalFormatting sqref="AB8:AB11">
    <cfRule type="expression" dxfId="286" priority="3" stopIfTrue="1">
      <formula>AM8</formula>
    </cfRule>
  </conditionalFormatting>
  <conditionalFormatting sqref="C8:AA8">
    <cfRule type="cellIs" dxfId="285" priority="2" stopIfTrue="1" operator="equal">
      <formula>$AC8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7" man="1"/>
    <brk id="53" max="27" man="1"/>
    <brk id="77" max="27" man="1"/>
  </rowBreaks>
  <ignoredErrors>
    <ignoredError sqref="AD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8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2" customWidth="1"/>
    <col min="2" max="2" width="7.7109375" style="42" customWidth="1"/>
    <col min="3" max="28" width="4.28515625" style="42" customWidth="1"/>
    <col min="29" max="29" width="11.7109375" style="42" customWidth="1"/>
    <col min="30" max="31" width="9.140625" style="148"/>
    <col min="32" max="16384" width="9.140625" style="42"/>
  </cols>
  <sheetData>
    <row r="1" spans="1:33" ht="21.95" customHeight="1" x14ac:dyDescent="0.2">
      <c r="A1" s="18" t="s">
        <v>15</v>
      </c>
      <c r="B1" s="37"/>
      <c r="C1" s="37"/>
      <c r="D1" s="37"/>
      <c r="E1" s="37"/>
      <c r="F1" s="38"/>
      <c r="G1" s="38"/>
      <c r="H1" s="38"/>
      <c r="I1" s="38"/>
      <c r="J1" s="38"/>
      <c r="K1" s="38"/>
      <c r="L1" s="38"/>
      <c r="M1" s="38"/>
      <c r="N1" s="38"/>
      <c r="O1" s="38"/>
      <c r="P1" s="39"/>
      <c r="Q1" s="59" t="s">
        <v>69</v>
      </c>
      <c r="R1" s="19"/>
      <c r="S1" s="19"/>
      <c r="T1" s="19"/>
      <c r="U1" s="19"/>
      <c r="V1" s="19"/>
      <c r="W1" s="19"/>
      <c r="X1" s="19"/>
      <c r="Y1" s="19"/>
      <c r="Z1" s="19"/>
      <c r="AA1" s="19"/>
      <c r="AB1" s="40"/>
      <c r="AC1" s="41"/>
      <c r="AD1"/>
      <c r="AE1"/>
    </row>
    <row r="2" spans="1:33" ht="5.0999999999999996" customHeight="1" thickBot="1" x14ac:dyDescent="0.25">
      <c r="A2" s="20"/>
      <c r="B2" s="43"/>
      <c r="C2" s="43"/>
      <c r="D2" s="43"/>
      <c r="E2" s="43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44"/>
      <c r="R2" s="1"/>
      <c r="S2" s="1"/>
      <c r="T2" s="1"/>
      <c r="U2" s="1"/>
      <c r="V2" s="1"/>
      <c r="W2" s="1"/>
      <c r="X2" s="1"/>
      <c r="Y2" s="43"/>
      <c r="Z2" s="43"/>
      <c r="AA2" s="43"/>
      <c r="AB2" s="43"/>
      <c r="AC2" s="46"/>
      <c r="AD2"/>
      <c r="AE2"/>
    </row>
    <row r="3" spans="1:33" ht="21.95" customHeight="1" thickBot="1" x14ac:dyDescent="0.25">
      <c r="A3" s="20" t="s">
        <v>0</v>
      </c>
      <c r="B3" s="22">
        <v>8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5"/>
      <c r="Q3" s="76" t="s">
        <v>23</v>
      </c>
      <c r="R3" s="1"/>
      <c r="S3" s="1"/>
      <c r="T3" s="1"/>
      <c r="U3" s="1"/>
      <c r="V3" s="1"/>
      <c r="W3" s="1"/>
      <c r="X3" s="1"/>
      <c r="Y3" s="43"/>
      <c r="Z3" s="43"/>
      <c r="AA3" s="43"/>
      <c r="AB3" s="43"/>
      <c r="AC3" s="46"/>
      <c r="AD3"/>
      <c r="AE3"/>
    </row>
    <row r="4" spans="1:33" ht="5.0999999999999996" customHeight="1" thickBot="1" x14ac:dyDescent="0.3">
      <c r="A4" s="23"/>
      <c r="B4" s="24"/>
      <c r="C4" s="25"/>
      <c r="D4" s="25"/>
      <c r="E4" s="25"/>
      <c r="F4" s="47"/>
      <c r="G4" s="47"/>
      <c r="H4" s="47"/>
      <c r="I4" s="47"/>
      <c r="J4" s="47"/>
      <c r="K4" s="47"/>
      <c r="L4" s="47"/>
      <c r="M4" s="47"/>
      <c r="N4" s="47"/>
      <c r="O4" s="47"/>
      <c r="P4" s="26"/>
      <c r="Q4" s="24"/>
      <c r="R4" s="24"/>
      <c r="S4" s="24"/>
      <c r="T4" s="24"/>
      <c r="U4" s="24"/>
      <c r="V4" s="24"/>
      <c r="W4" s="24"/>
      <c r="X4" s="24"/>
      <c r="Y4" s="48"/>
      <c r="Z4" s="48"/>
      <c r="AA4" s="48"/>
      <c r="AB4" s="48"/>
      <c r="AC4" s="49"/>
      <c r="AD4"/>
      <c r="AE4"/>
    </row>
    <row r="5" spans="1:33" s="60" customFormat="1" ht="114.95" customHeight="1" thickBot="1" x14ac:dyDescent="0.25">
      <c r="A5" s="28" t="s">
        <v>2</v>
      </c>
      <c r="B5" s="28" t="s">
        <v>3</v>
      </c>
      <c r="C5" s="74" t="s">
        <v>24</v>
      </c>
      <c r="D5" s="74" t="s">
        <v>25</v>
      </c>
      <c r="E5" s="74" t="s">
        <v>26</v>
      </c>
      <c r="F5" s="74" t="s">
        <v>16</v>
      </c>
      <c r="G5" s="74" t="s">
        <v>17</v>
      </c>
      <c r="H5" s="74" t="s">
        <v>18</v>
      </c>
      <c r="I5" s="74" t="s">
        <v>27</v>
      </c>
      <c r="J5" s="74" t="s">
        <v>74</v>
      </c>
      <c r="K5" s="74" t="s">
        <v>28</v>
      </c>
      <c r="L5" s="74" t="s">
        <v>29</v>
      </c>
      <c r="M5" s="74" t="s">
        <v>30</v>
      </c>
      <c r="N5" s="74" t="s">
        <v>31</v>
      </c>
      <c r="O5" s="74" t="s">
        <v>32</v>
      </c>
      <c r="P5" s="74" t="s">
        <v>33</v>
      </c>
      <c r="Q5" s="74" t="s">
        <v>34</v>
      </c>
      <c r="R5" s="74" t="s">
        <v>35</v>
      </c>
      <c r="S5" s="74" t="s">
        <v>36</v>
      </c>
      <c r="T5" s="74" t="s">
        <v>37</v>
      </c>
      <c r="U5" s="74" t="s">
        <v>38</v>
      </c>
      <c r="V5" s="74" t="s">
        <v>39</v>
      </c>
      <c r="W5" s="74" t="s">
        <v>40</v>
      </c>
      <c r="X5" s="75" t="s">
        <v>41</v>
      </c>
      <c r="Y5" s="78" t="s">
        <v>42</v>
      </c>
      <c r="Z5" s="77" t="s">
        <v>45</v>
      </c>
      <c r="AA5" s="77" t="s">
        <v>43</v>
      </c>
      <c r="AB5" s="77" t="s">
        <v>44</v>
      </c>
      <c r="AC5" s="28" t="s">
        <v>14</v>
      </c>
      <c r="AD5" s="139" t="s">
        <v>4</v>
      </c>
      <c r="AE5" s="139" t="s">
        <v>70</v>
      </c>
    </row>
    <row r="6" spans="1:33" s="51" customFormat="1" ht="15.6" customHeight="1" x14ac:dyDescent="0.2">
      <c r="A6" s="61"/>
      <c r="B6" s="29" t="s">
        <v>5</v>
      </c>
      <c r="C6" s="89"/>
      <c r="D6" s="93">
        <v>0</v>
      </c>
      <c r="E6" s="93">
        <v>0</v>
      </c>
      <c r="F6" s="93">
        <v>0</v>
      </c>
      <c r="G6" s="93">
        <v>0</v>
      </c>
      <c r="H6" s="93">
        <v>2</v>
      </c>
      <c r="I6" s="93">
        <v>0</v>
      </c>
      <c r="J6" s="93">
        <v>1</v>
      </c>
      <c r="K6" s="93">
        <v>0</v>
      </c>
      <c r="L6" s="93">
        <v>2</v>
      </c>
      <c r="M6" s="93">
        <v>1</v>
      </c>
      <c r="N6" s="93">
        <v>1</v>
      </c>
      <c r="O6" s="93">
        <v>4</v>
      </c>
      <c r="P6" s="93">
        <v>0</v>
      </c>
      <c r="Q6" s="93">
        <v>2</v>
      </c>
      <c r="R6" s="93">
        <v>0</v>
      </c>
      <c r="S6" s="93">
        <v>0</v>
      </c>
      <c r="T6" s="93">
        <v>2</v>
      </c>
      <c r="U6" s="93">
        <v>1</v>
      </c>
      <c r="V6" s="93">
        <v>0</v>
      </c>
      <c r="W6" s="93">
        <v>1</v>
      </c>
      <c r="X6" s="93">
        <v>1</v>
      </c>
      <c r="Y6" s="90" t="s">
        <v>64</v>
      </c>
      <c r="Z6" s="90" t="s">
        <v>64</v>
      </c>
      <c r="AA6" s="90" t="s">
        <v>64</v>
      </c>
      <c r="AB6" s="113" t="s">
        <v>64</v>
      </c>
      <c r="AC6" s="33" t="s">
        <v>6</v>
      </c>
      <c r="AD6" s="140"/>
      <c r="AE6" s="140"/>
      <c r="AF6" s="54"/>
      <c r="AG6" s="54"/>
    </row>
    <row r="7" spans="1:33" s="51" customFormat="1" ht="15.6" customHeight="1" x14ac:dyDescent="0.2">
      <c r="A7" s="128">
        <v>5.16</v>
      </c>
      <c r="B7" s="31" t="s">
        <v>7</v>
      </c>
      <c r="C7" s="114">
        <v>1</v>
      </c>
      <c r="D7" s="99">
        <v>4</v>
      </c>
      <c r="E7" s="99">
        <v>6</v>
      </c>
      <c r="F7" s="99">
        <v>0</v>
      </c>
      <c r="G7" s="99">
        <v>1</v>
      </c>
      <c r="H7" s="99">
        <v>1</v>
      </c>
      <c r="I7" s="99">
        <v>0</v>
      </c>
      <c r="J7" s="99">
        <v>1</v>
      </c>
      <c r="K7" s="99">
        <v>2</v>
      </c>
      <c r="L7" s="99">
        <v>1</v>
      </c>
      <c r="M7" s="99">
        <v>1</v>
      </c>
      <c r="N7" s="99">
        <v>0</v>
      </c>
      <c r="O7" s="99">
        <v>0</v>
      </c>
      <c r="P7" s="99">
        <v>0</v>
      </c>
      <c r="Q7" s="99">
        <v>0</v>
      </c>
      <c r="R7" s="99">
        <v>0</v>
      </c>
      <c r="S7" s="99">
        <v>0</v>
      </c>
      <c r="T7" s="99">
        <v>0</v>
      </c>
      <c r="U7" s="99">
        <v>0</v>
      </c>
      <c r="V7" s="99">
        <v>0</v>
      </c>
      <c r="W7" s="99">
        <v>0</v>
      </c>
      <c r="X7" s="99" t="s">
        <v>64</v>
      </c>
      <c r="Y7" s="96" t="s">
        <v>64</v>
      </c>
      <c r="Z7" s="96" t="s">
        <v>64</v>
      </c>
      <c r="AA7" s="96" t="s">
        <v>64</v>
      </c>
      <c r="AB7" s="100"/>
      <c r="AC7" s="34">
        <f>SUM(C7:AA7)</f>
        <v>18</v>
      </c>
      <c r="AD7" s="141"/>
      <c r="AE7" s="141"/>
      <c r="AF7" s="54"/>
      <c r="AG7" s="54"/>
    </row>
    <row r="8" spans="1:33" s="51" customFormat="1" ht="15.6" customHeight="1" x14ac:dyDescent="0.2">
      <c r="A8" s="155" t="s">
        <v>46</v>
      </c>
      <c r="B8" s="31" t="s">
        <v>8</v>
      </c>
      <c r="C8" s="114">
        <f>C7</f>
        <v>1</v>
      </c>
      <c r="D8" s="104">
        <f t="shared" ref="D8" si="0">C8-D6+D7</f>
        <v>5</v>
      </c>
      <c r="E8" s="104">
        <f t="shared" ref="E8" si="1">D8-E6+E7</f>
        <v>11</v>
      </c>
      <c r="F8" s="104">
        <f t="shared" ref="F8" si="2">E8-F6+F7</f>
        <v>11</v>
      </c>
      <c r="G8" s="104">
        <f t="shared" ref="G8" si="3">F8-G6+G7</f>
        <v>12</v>
      </c>
      <c r="H8" s="104">
        <f t="shared" ref="H8" si="4">G8-H6+H7</f>
        <v>11</v>
      </c>
      <c r="I8" s="104">
        <f t="shared" ref="I8" si="5">H8-I6+I7</f>
        <v>11</v>
      </c>
      <c r="J8" s="104">
        <f t="shared" ref="J8" si="6">I8-J6+J7</f>
        <v>11</v>
      </c>
      <c r="K8" s="104">
        <f t="shared" ref="K8" si="7">J8-K6+K7</f>
        <v>13</v>
      </c>
      <c r="L8" s="104">
        <f t="shared" ref="L8" si="8">K8-L6+L7</f>
        <v>12</v>
      </c>
      <c r="M8" s="104">
        <f t="shared" ref="M8" si="9">L8-M6+M7</f>
        <v>12</v>
      </c>
      <c r="N8" s="104">
        <f t="shared" ref="N8" si="10">M8-N6+N7</f>
        <v>11</v>
      </c>
      <c r="O8" s="104">
        <f t="shared" ref="O8" si="11">N8-O6+O7</f>
        <v>7</v>
      </c>
      <c r="P8" s="104">
        <f t="shared" ref="P8" si="12">O8-P6+P7</f>
        <v>7</v>
      </c>
      <c r="Q8" s="104">
        <f t="shared" ref="Q8" si="13">P8-Q6+Q7</f>
        <v>5</v>
      </c>
      <c r="R8" s="104">
        <f t="shared" ref="R8" si="14">Q8-R6+R7</f>
        <v>5</v>
      </c>
      <c r="S8" s="104">
        <f t="shared" ref="S8" si="15">R8-S6+S7</f>
        <v>5</v>
      </c>
      <c r="T8" s="104">
        <f t="shared" ref="T8" si="16">S8-T6+T7</f>
        <v>3</v>
      </c>
      <c r="U8" s="104">
        <f t="shared" ref="U8" si="17">T8-U6+U7</f>
        <v>2</v>
      </c>
      <c r="V8" s="104">
        <f t="shared" ref="V8" si="18">U8-V6+V7</f>
        <v>2</v>
      </c>
      <c r="W8" s="104">
        <f t="shared" ref="W8" si="19">V8-W6+W7</f>
        <v>1</v>
      </c>
      <c r="X8" s="104">
        <f>W8-X6</f>
        <v>0</v>
      </c>
      <c r="Y8" s="101" t="s">
        <v>64</v>
      </c>
      <c r="Z8" s="101" t="s">
        <v>64</v>
      </c>
      <c r="AA8" s="101" t="s">
        <v>64</v>
      </c>
      <c r="AB8" s="115" t="s">
        <v>64</v>
      </c>
      <c r="AC8" s="35"/>
      <c r="AD8" s="142">
        <f>MAX(C8:AB8)</f>
        <v>13</v>
      </c>
      <c r="AE8" s="142">
        <f>X8+SUM(Y7:AA7)</f>
        <v>0</v>
      </c>
      <c r="AF8" s="54"/>
      <c r="AG8" s="54"/>
    </row>
    <row r="9" spans="1:33" s="51" customFormat="1" ht="15.6" customHeight="1" x14ac:dyDescent="0.2">
      <c r="A9" s="156"/>
      <c r="B9" s="31" t="s">
        <v>9</v>
      </c>
      <c r="C9" s="131"/>
      <c r="D9" s="132"/>
      <c r="E9" s="132"/>
      <c r="F9" s="132"/>
      <c r="G9" s="132"/>
      <c r="H9" s="116">
        <v>5.23</v>
      </c>
      <c r="I9" s="116">
        <v>5.24</v>
      </c>
      <c r="J9" s="132"/>
      <c r="K9" s="132"/>
      <c r="L9" s="116">
        <v>5.3</v>
      </c>
      <c r="M9" s="132"/>
      <c r="N9" s="132"/>
      <c r="O9" s="116">
        <v>5.33</v>
      </c>
      <c r="P9" s="132"/>
      <c r="Q9" s="132"/>
      <c r="R9" s="132"/>
      <c r="S9" s="132"/>
      <c r="T9" s="116">
        <v>5.38</v>
      </c>
      <c r="U9" s="132"/>
      <c r="V9" s="132"/>
      <c r="W9" s="132"/>
      <c r="X9" s="116">
        <v>5.42</v>
      </c>
      <c r="Y9" s="132"/>
      <c r="Z9" s="132"/>
      <c r="AA9" s="132"/>
      <c r="AB9" s="119" t="s">
        <v>64</v>
      </c>
      <c r="AC9" s="36">
        <v>26</v>
      </c>
      <c r="AD9" s="141"/>
      <c r="AE9" s="141"/>
      <c r="AF9" s="54"/>
      <c r="AG9" s="54"/>
    </row>
    <row r="10" spans="1:33" s="51" customFormat="1" ht="15.6" customHeight="1" x14ac:dyDescent="0.2">
      <c r="A10" s="157"/>
      <c r="B10" s="32" t="s">
        <v>10</v>
      </c>
      <c r="C10" s="118">
        <v>5.16</v>
      </c>
      <c r="D10" s="133"/>
      <c r="E10" s="133"/>
      <c r="F10" s="133"/>
      <c r="G10" s="133"/>
      <c r="H10" s="109">
        <f>H9</f>
        <v>5.23</v>
      </c>
      <c r="I10" s="109">
        <f>I9</f>
        <v>5.24</v>
      </c>
      <c r="J10" s="133"/>
      <c r="K10" s="133"/>
      <c r="L10" s="109">
        <f>L9</f>
        <v>5.3</v>
      </c>
      <c r="M10" s="133"/>
      <c r="N10" s="133"/>
      <c r="O10" s="109">
        <f>O9</f>
        <v>5.33</v>
      </c>
      <c r="P10" s="133"/>
      <c r="Q10" s="133"/>
      <c r="R10" s="133"/>
      <c r="S10" s="133"/>
      <c r="T10" s="109">
        <f>T9</f>
        <v>5.38</v>
      </c>
      <c r="U10" s="133"/>
      <c r="V10" s="133"/>
      <c r="W10" s="133"/>
      <c r="X10" s="109" t="s">
        <v>64</v>
      </c>
      <c r="Y10" s="134"/>
      <c r="Z10" s="133"/>
      <c r="AA10" s="133"/>
      <c r="AB10" s="127"/>
      <c r="AC10" s="35"/>
      <c r="AD10" s="143"/>
      <c r="AE10" s="143"/>
      <c r="AF10" s="54"/>
      <c r="AG10" s="54"/>
    </row>
    <row r="11" spans="1:33" s="51" customFormat="1" ht="15.6" customHeight="1" thickBot="1" x14ac:dyDescent="0.25">
      <c r="A11" s="129">
        <v>539</v>
      </c>
      <c r="B11" s="56" t="s">
        <v>11</v>
      </c>
      <c r="C11" s="110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2"/>
      <c r="AC11" s="58"/>
      <c r="AD11" s="144"/>
      <c r="AE11" s="144"/>
      <c r="AF11" s="54"/>
      <c r="AG11" s="54"/>
    </row>
    <row r="12" spans="1:33" ht="15.6" customHeight="1" x14ac:dyDescent="0.2">
      <c r="A12" s="130"/>
      <c r="B12" s="29" t="s">
        <v>5</v>
      </c>
      <c r="C12" s="89"/>
      <c r="D12" s="93">
        <v>0</v>
      </c>
      <c r="E12" s="93">
        <v>0</v>
      </c>
      <c r="F12" s="93">
        <v>0</v>
      </c>
      <c r="G12" s="93">
        <v>0</v>
      </c>
      <c r="H12" s="93">
        <v>1</v>
      </c>
      <c r="I12" s="93">
        <v>4</v>
      </c>
      <c r="J12" s="93">
        <v>0</v>
      </c>
      <c r="K12" s="93">
        <v>0</v>
      </c>
      <c r="L12" s="93">
        <v>0</v>
      </c>
      <c r="M12" s="93">
        <v>0</v>
      </c>
      <c r="N12" s="93">
        <v>4</v>
      </c>
      <c r="O12" s="93">
        <v>1</v>
      </c>
      <c r="P12" s="93">
        <v>0</v>
      </c>
      <c r="Q12" s="93">
        <v>6</v>
      </c>
      <c r="R12" s="93">
        <v>0</v>
      </c>
      <c r="S12" s="93">
        <v>2</v>
      </c>
      <c r="T12" s="93">
        <v>1</v>
      </c>
      <c r="U12" s="93">
        <v>7</v>
      </c>
      <c r="V12" s="93">
        <v>4</v>
      </c>
      <c r="W12" s="93">
        <v>3</v>
      </c>
      <c r="X12" s="93">
        <v>1</v>
      </c>
      <c r="Y12" s="90">
        <v>1</v>
      </c>
      <c r="Z12" s="90">
        <v>2</v>
      </c>
      <c r="AA12" s="90">
        <v>1</v>
      </c>
      <c r="AB12" s="113">
        <v>0</v>
      </c>
      <c r="AC12" s="33" t="s">
        <v>6</v>
      </c>
      <c r="AD12" s="140"/>
      <c r="AE12" s="140"/>
      <c r="AF12" s="54"/>
      <c r="AG12" s="54"/>
    </row>
    <row r="13" spans="1:33" ht="15.6" customHeight="1" x14ac:dyDescent="0.2">
      <c r="A13" s="128">
        <v>6.2</v>
      </c>
      <c r="B13" s="31" t="s">
        <v>7</v>
      </c>
      <c r="C13" s="114">
        <v>4</v>
      </c>
      <c r="D13" s="99">
        <v>1</v>
      </c>
      <c r="E13" s="99">
        <v>8</v>
      </c>
      <c r="F13" s="99">
        <v>2</v>
      </c>
      <c r="G13" s="99">
        <v>0</v>
      </c>
      <c r="H13" s="99">
        <v>4</v>
      </c>
      <c r="I13" s="99">
        <v>7</v>
      </c>
      <c r="J13" s="99">
        <v>3</v>
      </c>
      <c r="K13" s="99">
        <v>2</v>
      </c>
      <c r="L13" s="99">
        <v>3</v>
      </c>
      <c r="M13" s="99">
        <v>0</v>
      </c>
      <c r="N13" s="99">
        <v>1</v>
      </c>
      <c r="O13" s="99">
        <v>2</v>
      </c>
      <c r="P13" s="99">
        <v>0</v>
      </c>
      <c r="Q13" s="99">
        <v>0</v>
      </c>
      <c r="R13" s="99">
        <v>0</v>
      </c>
      <c r="S13" s="99">
        <v>0</v>
      </c>
      <c r="T13" s="99">
        <v>1</v>
      </c>
      <c r="U13" s="99">
        <v>0</v>
      </c>
      <c r="V13" s="99">
        <v>0</v>
      </c>
      <c r="W13" s="99">
        <v>0</v>
      </c>
      <c r="X13" s="99">
        <v>0</v>
      </c>
      <c r="Y13" s="96">
        <v>0</v>
      </c>
      <c r="Z13" s="96">
        <v>0</v>
      </c>
      <c r="AA13" s="96">
        <v>0</v>
      </c>
      <c r="AB13" s="100"/>
      <c r="AC13" s="34">
        <f>SUM(C13:AA13)</f>
        <v>38</v>
      </c>
      <c r="AD13" s="141"/>
      <c r="AE13" s="141"/>
      <c r="AF13" s="54"/>
      <c r="AG13" s="54"/>
    </row>
    <row r="14" spans="1:33" ht="15.6" customHeight="1" x14ac:dyDescent="0.2">
      <c r="A14" s="155" t="s">
        <v>46</v>
      </c>
      <c r="B14" s="31" t="s">
        <v>8</v>
      </c>
      <c r="C14" s="114">
        <f>C13</f>
        <v>4</v>
      </c>
      <c r="D14" s="104">
        <f t="shared" ref="D14" si="20">C14-D12+D13</f>
        <v>5</v>
      </c>
      <c r="E14" s="104">
        <f t="shared" ref="E14" si="21">D14-E12+E13</f>
        <v>13</v>
      </c>
      <c r="F14" s="104">
        <f t="shared" ref="F14" si="22">E14-F12+F13</f>
        <v>15</v>
      </c>
      <c r="G14" s="104">
        <f t="shared" ref="G14" si="23">F14-G12+G13</f>
        <v>15</v>
      </c>
      <c r="H14" s="104">
        <f t="shared" ref="H14" si="24">G14-H12+H13</f>
        <v>18</v>
      </c>
      <c r="I14" s="104">
        <f t="shared" ref="I14" si="25">H14-I12+I13</f>
        <v>21</v>
      </c>
      <c r="J14" s="104">
        <f t="shared" ref="J14" si="26">I14-J12+J13</f>
        <v>24</v>
      </c>
      <c r="K14" s="104">
        <f t="shared" ref="K14" si="27">J14-K12+K13</f>
        <v>26</v>
      </c>
      <c r="L14" s="104">
        <f t="shared" ref="L14" si="28">K14-L12+L13</f>
        <v>29</v>
      </c>
      <c r="M14" s="104">
        <f t="shared" ref="M14" si="29">L14-M12+M13</f>
        <v>29</v>
      </c>
      <c r="N14" s="104">
        <f t="shared" ref="N14" si="30">M14-N12+N13</f>
        <v>26</v>
      </c>
      <c r="O14" s="104">
        <f t="shared" ref="O14" si="31">N14-O12+O13</f>
        <v>27</v>
      </c>
      <c r="P14" s="104">
        <f t="shared" ref="P14" si="32">O14-P12+P13</f>
        <v>27</v>
      </c>
      <c r="Q14" s="104">
        <f t="shared" ref="Q14" si="33">P14-Q12+Q13</f>
        <v>21</v>
      </c>
      <c r="R14" s="104">
        <f t="shared" ref="R14" si="34">Q14-R12+R13</f>
        <v>21</v>
      </c>
      <c r="S14" s="104">
        <f t="shared" ref="S14" si="35">R14-S12+S13</f>
        <v>19</v>
      </c>
      <c r="T14" s="104">
        <f t="shared" ref="T14" si="36">S14-T12+T13</f>
        <v>19</v>
      </c>
      <c r="U14" s="104">
        <f t="shared" ref="U14" si="37">T14-U12+U13</f>
        <v>12</v>
      </c>
      <c r="V14" s="104">
        <f t="shared" ref="V14" si="38">U14-V12+V13</f>
        <v>8</v>
      </c>
      <c r="W14" s="104">
        <f t="shared" ref="W14" si="39">V14-W12+W13</f>
        <v>5</v>
      </c>
      <c r="X14" s="104">
        <f t="shared" ref="X14" si="40">W14-X12+X13</f>
        <v>4</v>
      </c>
      <c r="Y14" s="101">
        <f t="shared" ref="Y14" si="41">X14-Y12+Y13</f>
        <v>3</v>
      </c>
      <c r="Z14" s="101">
        <f t="shared" ref="Z14" si="42">Y14-Z12+Z13</f>
        <v>1</v>
      </c>
      <c r="AA14" s="101">
        <f t="shared" ref="AA14" si="43">Z14-AA12+AA13</f>
        <v>0</v>
      </c>
      <c r="AB14" s="115">
        <f>AA14-AB12</f>
        <v>0</v>
      </c>
      <c r="AC14" s="35"/>
      <c r="AD14" s="142">
        <f>MAX(C14:AB14)</f>
        <v>29</v>
      </c>
      <c r="AE14" s="142">
        <f>X14+SUM(Y13:AA13)</f>
        <v>4</v>
      </c>
      <c r="AF14" s="54"/>
      <c r="AG14" s="54"/>
    </row>
    <row r="15" spans="1:33" ht="15.6" customHeight="1" x14ac:dyDescent="0.2">
      <c r="A15" s="156"/>
      <c r="B15" s="31" t="s">
        <v>9</v>
      </c>
      <c r="C15" s="131"/>
      <c r="D15" s="132"/>
      <c r="E15" s="132"/>
      <c r="F15" s="132"/>
      <c r="G15" s="132"/>
      <c r="H15" s="116">
        <v>6.28</v>
      </c>
      <c r="I15" s="116">
        <v>6.3</v>
      </c>
      <c r="J15" s="132"/>
      <c r="K15" s="132"/>
      <c r="L15" s="116">
        <v>6.36</v>
      </c>
      <c r="M15" s="132"/>
      <c r="N15" s="132"/>
      <c r="O15" s="116">
        <v>6.41</v>
      </c>
      <c r="P15" s="132"/>
      <c r="Q15" s="132"/>
      <c r="R15" s="132"/>
      <c r="S15" s="132"/>
      <c r="T15" s="116">
        <v>6.46</v>
      </c>
      <c r="U15" s="132"/>
      <c r="V15" s="132"/>
      <c r="W15" s="132"/>
      <c r="X15" s="116">
        <v>6.52</v>
      </c>
      <c r="Y15" s="132"/>
      <c r="Z15" s="132"/>
      <c r="AA15" s="132"/>
      <c r="AB15" s="119">
        <v>6.58</v>
      </c>
      <c r="AC15" s="36">
        <v>38</v>
      </c>
      <c r="AD15" s="141"/>
      <c r="AE15" s="141"/>
      <c r="AF15" s="54"/>
      <c r="AG15" s="54"/>
    </row>
    <row r="16" spans="1:33" ht="15.6" customHeight="1" x14ac:dyDescent="0.2">
      <c r="A16" s="157"/>
      <c r="B16" s="32" t="s">
        <v>10</v>
      </c>
      <c r="C16" s="118">
        <f>A13</f>
        <v>6.2</v>
      </c>
      <c r="D16" s="133"/>
      <c r="E16" s="133"/>
      <c r="F16" s="133"/>
      <c r="G16" s="133"/>
      <c r="H16" s="109">
        <f>H15</f>
        <v>6.28</v>
      </c>
      <c r="I16" s="109">
        <f>I15</f>
        <v>6.3</v>
      </c>
      <c r="J16" s="133"/>
      <c r="K16" s="133"/>
      <c r="L16" s="109">
        <f>L15</f>
        <v>6.36</v>
      </c>
      <c r="M16" s="133"/>
      <c r="N16" s="133"/>
      <c r="O16" s="109">
        <f>O15</f>
        <v>6.41</v>
      </c>
      <c r="P16" s="133"/>
      <c r="Q16" s="133"/>
      <c r="R16" s="133"/>
      <c r="S16" s="133"/>
      <c r="T16" s="109">
        <f>T15</f>
        <v>6.46</v>
      </c>
      <c r="U16" s="133"/>
      <c r="V16" s="133"/>
      <c r="W16" s="133"/>
      <c r="X16" s="109">
        <f>X15</f>
        <v>6.52</v>
      </c>
      <c r="Y16" s="134"/>
      <c r="Z16" s="133"/>
      <c r="AA16" s="133"/>
      <c r="AB16" s="127"/>
      <c r="AC16" s="35"/>
      <c r="AD16" s="143"/>
      <c r="AE16" s="143"/>
      <c r="AF16" s="54"/>
      <c r="AG16" s="54"/>
    </row>
    <row r="17" spans="1:33" ht="15.6" customHeight="1" thickBot="1" x14ac:dyDescent="0.25">
      <c r="A17" s="129">
        <v>510</v>
      </c>
      <c r="B17" s="56" t="s">
        <v>11</v>
      </c>
      <c r="C17" s="110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2"/>
      <c r="AC17" s="58"/>
      <c r="AD17" s="144"/>
      <c r="AE17" s="144"/>
      <c r="AF17" s="54"/>
      <c r="AG17" s="54"/>
    </row>
    <row r="18" spans="1:33" ht="15.6" customHeight="1" x14ac:dyDescent="0.2">
      <c r="A18" s="130"/>
      <c r="B18" s="29" t="s">
        <v>5</v>
      </c>
      <c r="C18" s="89"/>
      <c r="D18" s="93">
        <v>0</v>
      </c>
      <c r="E18" s="93">
        <v>0</v>
      </c>
      <c r="F18" s="93">
        <v>0</v>
      </c>
      <c r="G18" s="93">
        <v>0</v>
      </c>
      <c r="H18" s="93">
        <v>2</v>
      </c>
      <c r="I18" s="93">
        <v>0</v>
      </c>
      <c r="J18" s="93">
        <v>1</v>
      </c>
      <c r="K18" s="93">
        <v>0</v>
      </c>
      <c r="L18" s="93">
        <v>2</v>
      </c>
      <c r="M18" s="93">
        <v>1</v>
      </c>
      <c r="N18" s="93">
        <v>0</v>
      </c>
      <c r="O18" s="93">
        <v>5</v>
      </c>
      <c r="P18" s="93">
        <v>0</v>
      </c>
      <c r="Q18" s="93">
        <v>2</v>
      </c>
      <c r="R18" s="93">
        <v>0</v>
      </c>
      <c r="S18" s="93">
        <v>0</v>
      </c>
      <c r="T18" s="93">
        <v>0</v>
      </c>
      <c r="U18" s="93">
        <v>1</v>
      </c>
      <c r="V18" s="93">
        <v>0</v>
      </c>
      <c r="W18" s="93">
        <v>1</v>
      </c>
      <c r="X18" s="93">
        <v>1</v>
      </c>
      <c r="Y18" s="90" t="s">
        <v>64</v>
      </c>
      <c r="Z18" s="90" t="s">
        <v>64</v>
      </c>
      <c r="AA18" s="90" t="s">
        <v>64</v>
      </c>
      <c r="AB18" s="113" t="s">
        <v>64</v>
      </c>
      <c r="AC18" s="33" t="s">
        <v>6</v>
      </c>
      <c r="AD18" s="140"/>
      <c r="AE18" s="140"/>
      <c r="AF18" s="54"/>
      <c r="AG18" s="54"/>
    </row>
    <row r="19" spans="1:33" ht="15.6" customHeight="1" x14ac:dyDescent="0.2">
      <c r="A19" s="128">
        <v>6.35</v>
      </c>
      <c r="B19" s="31" t="s">
        <v>7</v>
      </c>
      <c r="C19" s="114">
        <v>1</v>
      </c>
      <c r="D19" s="99">
        <v>2</v>
      </c>
      <c r="E19" s="99">
        <v>5</v>
      </c>
      <c r="F19" s="99">
        <v>0</v>
      </c>
      <c r="G19" s="99">
        <v>0</v>
      </c>
      <c r="H19" s="99">
        <v>2</v>
      </c>
      <c r="I19" s="99">
        <v>0</v>
      </c>
      <c r="J19" s="99">
        <v>1</v>
      </c>
      <c r="K19" s="99">
        <v>3</v>
      </c>
      <c r="L19" s="99">
        <v>1</v>
      </c>
      <c r="M19" s="99">
        <v>1</v>
      </c>
      <c r="N19" s="99">
        <v>0</v>
      </c>
      <c r="O19" s="99">
        <v>0</v>
      </c>
      <c r="P19" s="99">
        <v>0</v>
      </c>
      <c r="Q19" s="99">
        <v>0</v>
      </c>
      <c r="R19" s="99">
        <v>0</v>
      </c>
      <c r="S19" s="99">
        <v>0</v>
      </c>
      <c r="T19" s="99">
        <v>0</v>
      </c>
      <c r="U19" s="99">
        <v>0</v>
      </c>
      <c r="V19" s="99">
        <v>0</v>
      </c>
      <c r="W19" s="99">
        <v>0</v>
      </c>
      <c r="X19" s="99" t="s">
        <v>64</v>
      </c>
      <c r="Y19" s="96" t="s">
        <v>64</v>
      </c>
      <c r="Z19" s="96" t="s">
        <v>64</v>
      </c>
      <c r="AA19" s="96" t="s">
        <v>64</v>
      </c>
      <c r="AB19" s="100"/>
      <c r="AC19" s="34">
        <f>SUM(C19:AA19)</f>
        <v>16</v>
      </c>
      <c r="AD19" s="141"/>
      <c r="AE19" s="141"/>
      <c r="AF19" s="54"/>
      <c r="AG19" s="54"/>
    </row>
    <row r="20" spans="1:33" ht="15.6" customHeight="1" x14ac:dyDescent="0.2">
      <c r="A20" s="155" t="s">
        <v>46</v>
      </c>
      <c r="B20" s="31" t="s">
        <v>8</v>
      </c>
      <c r="C20" s="114">
        <f>C19</f>
        <v>1</v>
      </c>
      <c r="D20" s="104">
        <f t="shared" ref="D20" si="44">C20-D18+D19</f>
        <v>3</v>
      </c>
      <c r="E20" s="104">
        <f t="shared" ref="E20" si="45">D20-E18+E19</f>
        <v>8</v>
      </c>
      <c r="F20" s="104">
        <f t="shared" ref="F20" si="46">E20-F18+F19</f>
        <v>8</v>
      </c>
      <c r="G20" s="104">
        <f t="shared" ref="G20" si="47">F20-G18+G19</f>
        <v>8</v>
      </c>
      <c r="H20" s="104">
        <f t="shared" ref="H20" si="48">G20-H18+H19</f>
        <v>8</v>
      </c>
      <c r="I20" s="104">
        <f t="shared" ref="I20" si="49">H20-I18+I19</f>
        <v>8</v>
      </c>
      <c r="J20" s="104">
        <f t="shared" ref="J20" si="50">I20-J18+J19</f>
        <v>8</v>
      </c>
      <c r="K20" s="104">
        <f t="shared" ref="K20" si="51">J20-K18+K19</f>
        <v>11</v>
      </c>
      <c r="L20" s="104">
        <f t="shared" ref="L20" si="52">K20-L18+L19</f>
        <v>10</v>
      </c>
      <c r="M20" s="104">
        <f t="shared" ref="M20" si="53">L20-M18+M19</f>
        <v>10</v>
      </c>
      <c r="N20" s="104">
        <f t="shared" ref="N20" si="54">M20-N18+N19</f>
        <v>10</v>
      </c>
      <c r="O20" s="104">
        <f t="shared" ref="O20" si="55">N20-O18+O19</f>
        <v>5</v>
      </c>
      <c r="P20" s="104">
        <f t="shared" ref="P20" si="56">O20-P18+P19</f>
        <v>5</v>
      </c>
      <c r="Q20" s="104">
        <f t="shared" ref="Q20" si="57">P20-Q18+Q19</f>
        <v>3</v>
      </c>
      <c r="R20" s="104">
        <f t="shared" ref="R20" si="58">Q20-R18+R19</f>
        <v>3</v>
      </c>
      <c r="S20" s="104">
        <f t="shared" ref="S20" si="59">R20-S18+S19</f>
        <v>3</v>
      </c>
      <c r="T20" s="104">
        <f t="shared" ref="T20" si="60">S20-T18+T19</f>
        <v>3</v>
      </c>
      <c r="U20" s="104">
        <f t="shared" ref="U20" si="61">T20-U18+U19</f>
        <v>2</v>
      </c>
      <c r="V20" s="104">
        <f t="shared" ref="V20" si="62">U20-V18+V19</f>
        <v>2</v>
      </c>
      <c r="W20" s="104">
        <f t="shared" ref="W20" si="63">V20-W18+W19</f>
        <v>1</v>
      </c>
      <c r="X20" s="104">
        <f>W20-X18</f>
        <v>0</v>
      </c>
      <c r="Y20" s="101" t="s">
        <v>64</v>
      </c>
      <c r="Z20" s="101" t="s">
        <v>64</v>
      </c>
      <c r="AA20" s="101" t="s">
        <v>64</v>
      </c>
      <c r="AB20" s="115" t="s">
        <v>64</v>
      </c>
      <c r="AC20" s="35"/>
      <c r="AD20" s="142">
        <f>MAX(C20:AB20)</f>
        <v>11</v>
      </c>
      <c r="AE20" s="142">
        <f>X20+SUM(Y19:AA19)</f>
        <v>0</v>
      </c>
      <c r="AF20" s="54"/>
      <c r="AG20" s="54"/>
    </row>
    <row r="21" spans="1:33" ht="15.6" customHeight="1" x14ac:dyDescent="0.2">
      <c r="A21" s="156"/>
      <c r="B21" s="31" t="s">
        <v>9</v>
      </c>
      <c r="C21" s="131"/>
      <c r="D21" s="132"/>
      <c r="E21" s="132"/>
      <c r="F21" s="132"/>
      <c r="G21" s="132"/>
      <c r="H21" s="116">
        <v>6.43</v>
      </c>
      <c r="I21" s="116">
        <v>6.45</v>
      </c>
      <c r="J21" s="132"/>
      <c r="K21" s="132"/>
      <c r="L21" s="116">
        <v>6.51</v>
      </c>
      <c r="M21" s="132"/>
      <c r="N21" s="132"/>
      <c r="O21" s="116">
        <v>6.55</v>
      </c>
      <c r="P21" s="132"/>
      <c r="Q21" s="132"/>
      <c r="R21" s="132"/>
      <c r="S21" s="132"/>
      <c r="T21" s="116">
        <v>7</v>
      </c>
      <c r="U21" s="132"/>
      <c r="V21" s="132"/>
      <c r="W21" s="132"/>
      <c r="X21" s="116">
        <v>7.03</v>
      </c>
      <c r="Y21" s="132"/>
      <c r="Z21" s="132"/>
      <c r="AA21" s="132"/>
      <c r="AB21" s="119" t="s">
        <v>64</v>
      </c>
      <c r="AC21" s="36">
        <v>28</v>
      </c>
      <c r="AD21" s="141"/>
      <c r="AE21" s="141"/>
      <c r="AF21" s="54"/>
      <c r="AG21" s="54"/>
    </row>
    <row r="22" spans="1:33" ht="15.6" customHeight="1" x14ac:dyDescent="0.2">
      <c r="A22" s="157"/>
      <c r="B22" s="32" t="s">
        <v>10</v>
      </c>
      <c r="C22" s="118">
        <f>A19</f>
        <v>6.35</v>
      </c>
      <c r="D22" s="133"/>
      <c r="E22" s="133"/>
      <c r="F22" s="133"/>
      <c r="G22" s="133"/>
      <c r="H22" s="109">
        <v>6.44</v>
      </c>
      <c r="I22" s="109">
        <f>I21</f>
        <v>6.45</v>
      </c>
      <c r="J22" s="133"/>
      <c r="K22" s="133"/>
      <c r="L22" s="109">
        <v>6.52</v>
      </c>
      <c r="M22" s="133"/>
      <c r="N22" s="133"/>
      <c r="O22" s="109">
        <f>O21</f>
        <v>6.55</v>
      </c>
      <c r="P22" s="133"/>
      <c r="Q22" s="133"/>
      <c r="R22" s="133"/>
      <c r="S22" s="133"/>
      <c r="T22" s="109">
        <v>7.01</v>
      </c>
      <c r="U22" s="133"/>
      <c r="V22" s="133"/>
      <c r="W22" s="133"/>
      <c r="X22" s="109" t="s">
        <v>64</v>
      </c>
      <c r="Y22" s="134"/>
      <c r="Z22" s="133"/>
      <c r="AA22" s="133"/>
      <c r="AB22" s="127"/>
      <c r="AC22" s="35"/>
      <c r="AD22" s="143"/>
      <c r="AE22" s="143"/>
      <c r="AF22" s="54"/>
      <c r="AG22" s="54"/>
    </row>
    <row r="23" spans="1:33" ht="15.6" customHeight="1" thickBot="1" x14ac:dyDescent="0.25">
      <c r="A23" s="129">
        <v>539</v>
      </c>
      <c r="B23" s="56" t="s">
        <v>11</v>
      </c>
      <c r="C23" s="110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2"/>
      <c r="AC23" s="58"/>
      <c r="AD23" s="144"/>
      <c r="AE23" s="144"/>
      <c r="AF23" s="54"/>
      <c r="AG23" s="54"/>
    </row>
    <row r="24" spans="1:33" ht="15.6" customHeight="1" x14ac:dyDescent="0.2">
      <c r="A24" s="130"/>
      <c r="B24" s="29" t="s">
        <v>5</v>
      </c>
      <c r="C24" s="89"/>
      <c r="D24" s="93">
        <v>0</v>
      </c>
      <c r="E24" s="93">
        <v>0</v>
      </c>
      <c r="F24" s="93">
        <v>0</v>
      </c>
      <c r="G24" s="93">
        <v>1</v>
      </c>
      <c r="H24" s="93">
        <v>5</v>
      </c>
      <c r="I24" s="93">
        <v>8</v>
      </c>
      <c r="J24" s="93">
        <v>2</v>
      </c>
      <c r="K24" s="93">
        <v>1</v>
      </c>
      <c r="L24" s="93">
        <v>8</v>
      </c>
      <c r="M24" s="93">
        <v>0</v>
      </c>
      <c r="N24" s="93">
        <v>1</v>
      </c>
      <c r="O24" s="93">
        <v>8</v>
      </c>
      <c r="P24" s="93">
        <v>0</v>
      </c>
      <c r="Q24" s="93">
        <v>7</v>
      </c>
      <c r="R24" s="93">
        <v>0</v>
      </c>
      <c r="S24" s="93">
        <v>3</v>
      </c>
      <c r="T24" s="93">
        <v>5</v>
      </c>
      <c r="U24" s="93">
        <v>0</v>
      </c>
      <c r="V24" s="93">
        <v>0</v>
      </c>
      <c r="W24" s="93">
        <v>0</v>
      </c>
      <c r="X24" s="93">
        <v>0</v>
      </c>
      <c r="Y24" s="90" t="s">
        <v>64</v>
      </c>
      <c r="Z24" s="90" t="s">
        <v>64</v>
      </c>
      <c r="AA24" s="90" t="s">
        <v>64</v>
      </c>
      <c r="AB24" s="113" t="s">
        <v>64</v>
      </c>
      <c r="AC24" s="33" t="s">
        <v>6</v>
      </c>
      <c r="AD24" s="140"/>
      <c r="AE24" s="140"/>
      <c r="AF24" s="54"/>
      <c r="AG24" s="54"/>
    </row>
    <row r="25" spans="1:33" ht="15.6" customHeight="1" x14ac:dyDescent="0.2">
      <c r="A25" s="128">
        <v>7.04</v>
      </c>
      <c r="B25" s="31" t="s">
        <v>7</v>
      </c>
      <c r="C25" s="114">
        <v>12</v>
      </c>
      <c r="D25" s="99">
        <v>3</v>
      </c>
      <c r="E25" s="99">
        <v>11</v>
      </c>
      <c r="F25" s="99">
        <v>0</v>
      </c>
      <c r="G25" s="99">
        <v>1</v>
      </c>
      <c r="H25" s="99">
        <v>4</v>
      </c>
      <c r="I25" s="99">
        <v>7</v>
      </c>
      <c r="J25" s="99">
        <v>2</v>
      </c>
      <c r="K25" s="99">
        <v>1</v>
      </c>
      <c r="L25" s="99">
        <v>0</v>
      </c>
      <c r="M25" s="99">
        <v>5</v>
      </c>
      <c r="N25" s="99">
        <v>0</v>
      </c>
      <c r="O25" s="99">
        <v>2</v>
      </c>
      <c r="P25" s="99">
        <v>0</v>
      </c>
      <c r="Q25" s="99">
        <v>1</v>
      </c>
      <c r="R25" s="99">
        <v>0</v>
      </c>
      <c r="S25" s="99">
        <v>0</v>
      </c>
      <c r="T25" s="99">
        <v>0</v>
      </c>
      <c r="U25" s="99">
        <v>0</v>
      </c>
      <c r="V25" s="99">
        <v>0</v>
      </c>
      <c r="W25" s="99">
        <v>0</v>
      </c>
      <c r="X25" s="99" t="s">
        <v>64</v>
      </c>
      <c r="Y25" s="96" t="s">
        <v>64</v>
      </c>
      <c r="Z25" s="96" t="s">
        <v>64</v>
      </c>
      <c r="AA25" s="96" t="s">
        <v>64</v>
      </c>
      <c r="AB25" s="100"/>
      <c r="AC25" s="34">
        <f>SUM(C25:AA25)</f>
        <v>49</v>
      </c>
      <c r="AD25" s="141"/>
      <c r="AE25" s="141"/>
      <c r="AF25" s="54"/>
      <c r="AG25" s="54"/>
    </row>
    <row r="26" spans="1:33" ht="15.6" customHeight="1" x14ac:dyDescent="0.2">
      <c r="A26" s="155" t="s">
        <v>46</v>
      </c>
      <c r="B26" s="31" t="s">
        <v>8</v>
      </c>
      <c r="C26" s="114">
        <f>C25</f>
        <v>12</v>
      </c>
      <c r="D26" s="104">
        <f t="shared" ref="D26" si="64">C26-D24+D25</f>
        <v>15</v>
      </c>
      <c r="E26" s="104">
        <f t="shared" ref="E26" si="65">D26-E24+E25</f>
        <v>26</v>
      </c>
      <c r="F26" s="104">
        <f t="shared" ref="F26" si="66">E26-F24+F25</f>
        <v>26</v>
      </c>
      <c r="G26" s="104">
        <f t="shared" ref="G26" si="67">F26-G24+G25</f>
        <v>26</v>
      </c>
      <c r="H26" s="104">
        <f t="shared" ref="H26" si="68">G26-H24+H25</f>
        <v>25</v>
      </c>
      <c r="I26" s="104">
        <f t="shared" ref="I26" si="69">H26-I24+I25</f>
        <v>24</v>
      </c>
      <c r="J26" s="104">
        <f t="shared" ref="J26" si="70">I26-J24+J25</f>
        <v>24</v>
      </c>
      <c r="K26" s="104">
        <f t="shared" ref="K26" si="71">J26-K24+K25</f>
        <v>24</v>
      </c>
      <c r="L26" s="104">
        <f t="shared" ref="L26" si="72">K26-L24+L25</f>
        <v>16</v>
      </c>
      <c r="M26" s="104">
        <f t="shared" ref="M26" si="73">L26-M24+M25</f>
        <v>21</v>
      </c>
      <c r="N26" s="104">
        <f t="shared" ref="N26" si="74">M26-N24+N25</f>
        <v>20</v>
      </c>
      <c r="O26" s="104">
        <f t="shared" ref="O26" si="75">N26-O24+O25</f>
        <v>14</v>
      </c>
      <c r="P26" s="104">
        <f t="shared" ref="P26" si="76">O26-P24+P25</f>
        <v>14</v>
      </c>
      <c r="Q26" s="104">
        <f t="shared" ref="Q26" si="77">P26-Q24+Q25</f>
        <v>8</v>
      </c>
      <c r="R26" s="104">
        <f t="shared" ref="R26" si="78">Q26-R24+R25</f>
        <v>8</v>
      </c>
      <c r="S26" s="104">
        <f t="shared" ref="S26" si="79">R26-S24+S25</f>
        <v>5</v>
      </c>
      <c r="T26" s="104">
        <f t="shared" ref="T26" si="80">S26-T24+T25</f>
        <v>0</v>
      </c>
      <c r="U26" s="104">
        <f t="shared" ref="U26" si="81">T26-U24+U25</f>
        <v>0</v>
      </c>
      <c r="V26" s="104">
        <f t="shared" ref="V26" si="82">U26-V24+V25</f>
        <v>0</v>
      </c>
      <c r="W26" s="104">
        <f t="shared" ref="W26" si="83">V26-W24+W25</f>
        <v>0</v>
      </c>
      <c r="X26" s="104">
        <f>W26-X24</f>
        <v>0</v>
      </c>
      <c r="Y26" s="101" t="s">
        <v>64</v>
      </c>
      <c r="Z26" s="101" t="s">
        <v>64</v>
      </c>
      <c r="AA26" s="101" t="s">
        <v>64</v>
      </c>
      <c r="AB26" s="115" t="s">
        <v>64</v>
      </c>
      <c r="AC26" s="35"/>
      <c r="AD26" s="142">
        <f>MAX(C26:AB26)</f>
        <v>26</v>
      </c>
      <c r="AE26" s="142">
        <f>X26+SUM(Y25:AA25)</f>
        <v>0</v>
      </c>
      <c r="AF26" s="54"/>
      <c r="AG26" s="54"/>
    </row>
    <row r="27" spans="1:33" ht="15.6" customHeight="1" x14ac:dyDescent="0.2">
      <c r="A27" s="156"/>
      <c r="B27" s="31" t="s">
        <v>9</v>
      </c>
      <c r="C27" s="131"/>
      <c r="D27" s="132"/>
      <c r="E27" s="132"/>
      <c r="F27" s="132"/>
      <c r="G27" s="132"/>
      <c r="H27" s="116">
        <v>7.13</v>
      </c>
      <c r="I27" s="116">
        <v>7.15</v>
      </c>
      <c r="J27" s="132"/>
      <c r="K27" s="132"/>
      <c r="L27" s="116">
        <v>7.2</v>
      </c>
      <c r="M27" s="132"/>
      <c r="N27" s="132"/>
      <c r="O27" s="116">
        <v>7.24</v>
      </c>
      <c r="P27" s="132"/>
      <c r="Q27" s="132"/>
      <c r="R27" s="132"/>
      <c r="S27" s="132"/>
      <c r="T27" s="116">
        <v>7.3</v>
      </c>
      <c r="U27" s="132"/>
      <c r="V27" s="132"/>
      <c r="W27" s="132"/>
      <c r="X27" s="116">
        <v>7.36</v>
      </c>
      <c r="Y27" s="132"/>
      <c r="Z27" s="132"/>
      <c r="AA27" s="132"/>
      <c r="AB27" s="119" t="s">
        <v>64</v>
      </c>
      <c r="AC27" s="36">
        <v>32</v>
      </c>
      <c r="AD27" s="141"/>
      <c r="AE27" s="141"/>
      <c r="AF27" s="54"/>
      <c r="AG27" s="54"/>
    </row>
    <row r="28" spans="1:33" ht="15.6" customHeight="1" x14ac:dyDescent="0.2">
      <c r="A28" s="157"/>
      <c r="B28" s="32" t="s">
        <v>10</v>
      </c>
      <c r="C28" s="118">
        <v>7.04</v>
      </c>
      <c r="D28" s="133"/>
      <c r="E28" s="133"/>
      <c r="F28" s="133"/>
      <c r="G28" s="133"/>
      <c r="H28" s="109">
        <f>H27</f>
        <v>7.13</v>
      </c>
      <c r="I28" s="109">
        <f>I27</f>
        <v>7.15</v>
      </c>
      <c r="J28" s="133"/>
      <c r="K28" s="133"/>
      <c r="L28" s="109">
        <f>L27</f>
        <v>7.2</v>
      </c>
      <c r="M28" s="133"/>
      <c r="N28" s="133"/>
      <c r="O28" s="109">
        <f>O27</f>
        <v>7.24</v>
      </c>
      <c r="P28" s="133"/>
      <c r="Q28" s="133"/>
      <c r="R28" s="133"/>
      <c r="S28" s="133"/>
      <c r="T28" s="109">
        <f>T27</f>
        <v>7.3</v>
      </c>
      <c r="U28" s="133"/>
      <c r="V28" s="133"/>
      <c r="W28" s="133"/>
      <c r="X28" s="109" t="s">
        <v>64</v>
      </c>
      <c r="Y28" s="134"/>
      <c r="Z28" s="133"/>
      <c r="AA28" s="133"/>
      <c r="AB28" s="127"/>
      <c r="AC28" s="35"/>
      <c r="AD28" s="143"/>
      <c r="AE28" s="143"/>
      <c r="AF28" s="54"/>
      <c r="AG28" s="54"/>
    </row>
    <row r="29" spans="1:33" ht="15.6" customHeight="1" thickBot="1" x14ac:dyDescent="0.25">
      <c r="A29" s="129">
        <v>209</v>
      </c>
      <c r="B29" s="56" t="s">
        <v>11</v>
      </c>
      <c r="C29" s="110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2"/>
      <c r="AC29" s="58"/>
      <c r="AD29" s="144"/>
      <c r="AE29" s="144"/>
      <c r="AF29" s="54"/>
      <c r="AG29" s="54"/>
    </row>
    <row r="30" spans="1:33" ht="15.6" customHeight="1" x14ac:dyDescent="0.2">
      <c r="A30" s="130"/>
      <c r="B30" s="29" t="s">
        <v>5</v>
      </c>
      <c r="C30" s="89"/>
      <c r="D30" s="93">
        <v>0</v>
      </c>
      <c r="E30" s="93">
        <v>0</v>
      </c>
      <c r="F30" s="93">
        <v>0</v>
      </c>
      <c r="G30" s="93">
        <v>1</v>
      </c>
      <c r="H30" s="93">
        <v>6</v>
      </c>
      <c r="I30" s="93">
        <v>17</v>
      </c>
      <c r="J30" s="93">
        <v>2</v>
      </c>
      <c r="K30" s="93">
        <v>0</v>
      </c>
      <c r="L30" s="93">
        <v>1</v>
      </c>
      <c r="M30" s="93">
        <v>0</v>
      </c>
      <c r="N30" s="93">
        <v>3</v>
      </c>
      <c r="O30" s="93">
        <v>3</v>
      </c>
      <c r="P30" s="93">
        <v>0</v>
      </c>
      <c r="Q30" s="93">
        <v>4</v>
      </c>
      <c r="R30" s="93">
        <v>0</v>
      </c>
      <c r="S30" s="93">
        <v>2</v>
      </c>
      <c r="T30" s="93">
        <v>0</v>
      </c>
      <c r="U30" s="93">
        <v>0</v>
      </c>
      <c r="V30" s="93">
        <v>0</v>
      </c>
      <c r="W30" s="93">
        <v>2</v>
      </c>
      <c r="X30" s="93">
        <v>4</v>
      </c>
      <c r="Y30" s="90" t="s">
        <v>64</v>
      </c>
      <c r="Z30" s="90" t="s">
        <v>64</v>
      </c>
      <c r="AA30" s="90" t="s">
        <v>64</v>
      </c>
      <c r="AB30" s="113" t="s">
        <v>64</v>
      </c>
      <c r="AC30" s="33" t="s">
        <v>6</v>
      </c>
      <c r="AD30" s="140"/>
      <c r="AE30" s="140"/>
      <c r="AF30" s="54"/>
      <c r="AG30" s="54"/>
    </row>
    <row r="31" spans="1:33" ht="15.6" customHeight="1" x14ac:dyDescent="0.2">
      <c r="A31" s="128">
        <v>8.4</v>
      </c>
      <c r="B31" s="31" t="s">
        <v>7</v>
      </c>
      <c r="C31" s="114">
        <v>3</v>
      </c>
      <c r="D31" s="99">
        <v>12</v>
      </c>
      <c r="E31" s="99">
        <v>8</v>
      </c>
      <c r="F31" s="99">
        <v>4</v>
      </c>
      <c r="G31" s="99">
        <v>1</v>
      </c>
      <c r="H31" s="99">
        <v>1</v>
      </c>
      <c r="I31" s="99">
        <v>6</v>
      </c>
      <c r="J31" s="99">
        <v>2</v>
      </c>
      <c r="K31" s="99">
        <v>5</v>
      </c>
      <c r="L31" s="99">
        <v>1</v>
      </c>
      <c r="M31" s="99">
        <v>0</v>
      </c>
      <c r="N31" s="99">
        <v>0</v>
      </c>
      <c r="O31" s="99">
        <v>1</v>
      </c>
      <c r="P31" s="99">
        <v>0</v>
      </c>
      <c r="Q31" s="99">
        <v>0</v>
      </c>
      <c r="R31" s="99">
        <v>0</v>
      </c>
      <c r="S31" s="99">
        <v>0</v>
      </c>
      <c r="T31" s="99">
        <v>0</v>
      </c>
      <c r="U31" s="99">
        <v>0</v>
      </c>
      <c r="V31" s="99">
        <v>1</v>
      </c>
      <c r="W31" s="99">
        <v>0</v>
      </c>
      <c r="X31" s="99" t="s">
        <v>64</v>
      </c>
      <c r="Y31" s="96" t="s">
        <v>64</v>
      </c>
      <c r="Z31" s="96" t="s">
        <v>64</v>
      </c>
      <c r="AA31" s="96" t="s">
        <v>64</v>
      </c>
      <c r="AB31" s="100"/>
      <c r="AC31" s="34">
        <f>SUM(C31:AA31)</f>
        <v>45</v>
      </c>
      <c r="AD31" s="141"/>
      <c r="AE31" s="141"/>
      <c r="AF31" s="54"/>
      <c r="AG31" s="54"/>
    </row>
    <row r="32" spans="1:33" ht="15.6" customHeight="1" x14ac:dyDescent="0.2">
      <c r="A32" s="155" t="s">
        <v>46</v>
      </c>
      <c r="B32" s="31" t="s">
        <v>8</v>
      </c>
      <c r="C32" s="114">
        <f>C31</f>
        <v>3</v>
      </c>
      <c r="D32" s="104">
        <f t="shared" ref="D32" si="84">C32-D30+D31</f>
        <v>15</v>
      </c>
      <c r="E32" s="104">
        <f t="shared" ref="E32" si="85">D32-E30+E31</f>
        <v>23</v>
      </c>
      <c r="F32" s="104">
        <f t="shared" ref="F32" si="86">E32-F30+F31</f>
        <v>27</v>
      </c>
      <c r="G32" s="104">
        <f t="shared" ref="G32" si="87">F32-G30+G31</f>
        <v>27</v>
      </c>
      <c r="H32" s="104">
        <f t="shared" ref="H32" si="88">G32-H30+H31</f>
        <v>22</v>
      </c>
      <c r="I32" s="104">
        <f t="shared" ref="I32" si="89">H32-I30+I31</f>
        <v>11</v>
      </c>
      <c r="J32" s="104">
        <f t="shared" ref="J32" si="90">I32-J30+J31</f>
        <v>11</v>
      </c>
      <c r="K32" s="104">
        <f t="shared" ref="K32" si="91">J32-K30+K31</f>
        <v>16</v>
      </c>
      <c r="L32" s="104">
        <f t="shared" ref="L32" si="92">K32-L30+L31</f>
        <v>16</v>
      </c>
      <c r="M32" s="104">
        <f t="shared" ref="M32" si="93">L32-M30+M31</f>
        <v>16</v>
      </c>
      <c r="N32" s="104">
        <f t="shared" ref="N32" si="94">M32-N30+N31</f>
        <v>13</v>
      </c>
      <c r="O32" s="104">
        <f t="shared" ref="O32" si="95">N32-O30+O31</f>
        <v>11</v>
      </c>
      <c r="P32" s="104">
        <f t="shared" ref="P32" si="96">O32-P30+P31</f>
        <v>11</v>
      </c>
      <c r="Q32" s="104">
        <f t="shared" ref="Q32" si="97">P32-Q30+Q31</f>
        <v>7</v>
      </c>
      <c r="R32" s="104">
        <f t="shared" ref="R32" si="98">Q32-R30+R31</f>
        <v>7</v>
      </c>
      <c r="S32" s="104">
        <f t="shared" ref="S32" si="99">R32-S30+S31</f>
        <v>5</v>
      </c>
      <c r="T32" s="104">
        <f t="shared" ref="T32" si="100">S32-T30+T31</f>
        <v>5</v>
      </c>
      <c r="U32" s="104">
        <f t="shared" ref="U32" si="101">T32-U30+U31</f>
        <v>5</v>
      </c>
      <c r="V32" s="104">
        <f t="shared" ref="V32" si="102">U32-V30+V31</f>
        <v>6</v>
      </c>
      <c r="W32" s="104">
        <f t="shared" ref="W32" si="103">V32-W30+W31</f>
        <v>4</v>
      </c>
      <c r="X32" s="104">
        <f>W32-X30</f>
        <v>0</v>
      </c>
      <c r="Y32" s="101" t="s">
        <v>64</v>
      </c>
      <c r="Z32" s="101" t="s">
        <v>64</v>
      </c>
      <c r="AA32" s="101" t="s">
        <v>64</v>
      </c>
      <c r="AB32" s="115" t="s">
        <v>64</v>
      </c>
      <c r="AC32" s="35"/>
      <c r="AD32" s="142">
        <f>MAX(C32:AB32)</f>
        <v>27</v>
      </c>
      <c r="AE32" s="142">
        <f>X32+SUM(Y31:AA31)</f>
        <v>0</v>
      </c>
      <c r="AF32" s="54"/>
      <c r="AG32" s="54"/>
    </row>
    <row r="33" spans="1:33" ht="15.6" customHeight="1" x14ac:dyDescent="0.2">
      <c r="A33" s="156"/>
      <c r="B33" s="31" t="s">
        <v>9</v>
      </c>
      <c r="C33" s="131"/>
      <c r="D33" s="132"/>
      <c r="E33" s="132"/>
      <c r="F33" s="132"/>
      <c r="G33" s="132"/>
      <c r="H33" s="116">
        <v>8.49</v>
      </c>
      <c r="I33" s="116">
        <v>8.51</v>
      </c>
      <c r="J33" s="132"/>
      <c r="K33" s="132"/>
      <c r="L33" s="116">
        <v>8.57</v>
      </c>
      <c r="M33" s="132"/>
      <c r="N33" s="132"/>
      <c r="O33" s="116">
        <v>9.01</v>
      </c>
      <c r="P33" s="132"/>
      <c r="Q33" s="132"/>
      <c r="R33" s="132"/>
      <c r="S33" s="132"/>
      <c r="T33" s="116">
        <v>9.08</v>
      </c>
      <c r="U33" s="132"/>
      <c r="V33" s="132"/>
      <c r="W33" s="132"/>
      <c r="X33" s="116">
        <v>9.1199999999999992</v>
      </c>
      <c r="Y33" s="132"/>
      <c r="Z33" s="132"/>
      <c r="AA33" s="132"/>
      <c r="AB33" s="119" t="s">
        <v>64</v>
      </c>
      <c r="AC33" s="36">
        <v>32</v>
      </c>
      <c r="AD33" s="141"/>
      <c r="AE33" s="141"/>
      <c r="AF33" s="54"/>
      <c r="AG33" s="54"/>
    </row>
    <row r="34" spans="1:33" ht="15.6" customHeight="1" x14ac:dyDescent="0.2">
      <c r="A34" s="157"/>
      <c r="B34" s="32" t="s">
        <v>10</v>
      </c>
      <c r="C34" s="118">
        <f>A31</f>
        <v>8.4</v>
      </c>
      <c r="D34" s="133"/>
      <c r="E34" s="133"/>
      <c r="F34" s="133"/>
      <c r="G34" s="133"/>
      <c r="H34" s="109">
        <v>8.5</v>
      </c>
      <c r="I34" s="109">
        <v>8.52</v>
      </c>
      <c r="J34" s="133"/>
      <c r="K34" s="133"/>
      <c r="L34" s="109">
        <v>8.58</v>
      </c>
      <c r="M34" s="133"/>
      <c r="N34" s="133"/>
      <c r="O34" s="109">
        <v>9.02</v>
      </c>
      <c r="P34" s="133"/>
      <c r="Q34" s="133"/>
      <c r="R34" s="133"/>
      <c r="S34" s="133"/>
      <c r="T34" s="109">
        <f>T33</f>
        <v>9.08</v>
      </c>
      <c r="U34" s="133"/>
      <c r="V34" s="133"/>
      <c r="W34" s="133"/>
      <c r="X34" s="109" t="s">
        <v>64</v>
      </c>
      <c r="Y34" s="134"/>
      <c r="Z34" s="133"/>
      <c r="AA34" s="133"/>
      <c r="AB34" s="127"/>
      <c r="AC34" s="35"/>
      <c r="AD34" s="143"/>
      <c r="AE34" s="143"/>
      <c r="AF34" s="54"/>
      <c r="AG34" s="54"/>
    </row>
    <row r="35" spans="1:33" ht="15.6" customHeight="1" thickBot="1" x14ac:dyDescent="0.25">
      <c r="A35" s="129">
        <v>533</v>
      </c>
      <c r="B35" s="56" t="s">
        <v>11</v>
      </c>
      <c r="C35" s="110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2"/>
      <c r="AC35" s="58"/>
      <c r="AD35" s="144"/>
      <c r="AE35" s="144"/>
      <c r="AF35" s="54"/>
      <c r="AG35" s="54"/>
    </row>
    <row r="36" spans="1:33" ht="15.6" customHeight="1" x14ac:dyDescent="0.2">
      <c r="A36" s="130"/>
      <c r="B36" s="29" t="s">
        <v>5</v>
      </c>
      <c r="C36" s="89"/>
      <c r="D36" s="93">
        <v>1</v>
      </c>
      <c r="E36" s="93">
        <v>2</v>
      </c>
      <c r="F36" s="93">
        <v>0</v>
      </c>
      <c r="G36" s="93">
        <v>1</v>
      </c>
      <c r="H36" s="93">
        <v>12</v>
      </c>
      <c r="I36" s="93">
        <v>22</v>
      </c>
      <c r="J36" s="93">
        <v>8</v>
      </c>
      <c r="K36" s="93">
        <v>4</v>
      </c>
      <c r="L36" s="93">
        <v>9</v>
      </c>
      <c r="M36" s="93">
        <v>2</v>
      </c>
      <c r="N36" s="93">
        <v>8</v>
      </c>
      <c r="O36" s="93">
        <v>3</v>
      </c>
      <c r="P36" s="93">
        <v>0</v>
      </c>
      <c r="Q36" s="93">
        <v>7</v>
      </c>
      <c r="R36" s="93">
        <v>0</v>
      </c>
      <c r="S36" s="93">
        <v>4</v>
      </c>
      <c r="T36" s="93">
        <v>8</v>
      </c>
      <c r="U36" s="93">
        <v>5</v>
      </c>
      <c r="V36" s="93">
        <v>0</v>
      </c>
      <c r="W36" s="93">
        <v>4</v>
      </c>
      <c r="X36" s="93">
        <v>2</v>
      </c>
      <c r="Y36" s="90" t="s">
        <v>64</v>
      </c>
      <c r="Z36" s="90" t="s">
        <v>64</v>
      </c>
      <c r="AA36" s="90" t="s">
        <v>64</v>
      </c>
      <c r="AB36" s="113" t="s">
        <v>64</v>
      </c>
      <c r="AC36" s="33" t="s">
        <v>6</v>
      </c>
      <c r="AD36" s="140"/>
      <c r="AE36" s="140"/>
      <c r="AF36" s="54"/>
      <c r="AG36" s="54"/>
    </row>
    <row r="37" spans="1:33" ht="15.6" customHeight="1" x14ac:dyDescent="0.2">
      <c r="A37" s="128">
        <v>9.4</v>
      </c>
      <c r="B37" s="31" t="s">
        <v>7</v>
      </c>
      <c r="C37" s="114">
        <v>16</v>
      </c>
      <c r="D37" s="99">
        <v>17</v>
      </c>
      <c r="E37" s="99">
        <v>22</v>
      </c>
      <c r="F37" s="99">
        <v>0</v>
      </c>
      <c r="G37" s="99">
        <v>5</v>
      </c>
      <c r="H37" s="99">
        <v>3</v>
      </c>
      <c r="I37" s="99">
        <v>18</v>
      </c>
      <c r="J37" s="99">
        <v>6</v>
      </c>
      <c r="K37" s="99">
        <v>4</v>
      </c>
      <c r="L37" s="99">
        <v>1</v>
      </c>
      <c r="M37" s="99">
        <v>0</v>
      </c>
      <c r="N37" s="99">
        <v>3</v>
      </c>
      <c r="O37" s="99">
        <v>7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99">
        <v>0</v>
      </c>
      <c r="W37" s="99">
        <v>0</v>
      </c>
      <c r="X37" s="99" t="s">
        <v>64</v>
      </c>
      <c r="Y37" s="96" t="s">
        <v>64</v>
      </c>
      <c r="Z37" s="96" t="s">
        <v>64</v>
      </c>
      <c r="AA37" s="96" t="s">
        <v>64</v>
      </c>
      <c r="AB37" s="100"/>
      <c r="AC37" s="34">
        <f>SUM(C37:AA37)</f>
        <v>102</v>
      </c>
      <c r="AD37" s="141"/>
      <c r="AE37" s="141"/>
      <c r="AF37" s="54"/>
      <c r="AG37" s="54"/>
    </row>
    <row r="38" spans="1:33" ht="15.6" customHeight="1" x14ac:dyDescent="0.2">
      <c r="A38" s="155" t="s">
        <v>46</v>
      </c>
      <c r="B38" s="31" t="s">
        <v>8</v>
      </c>
      <c r="C38" s="114">
        <f>C37</f>
        <v>16</v>
      </c>
      <c r="D38" s="104">
        <f t="shared" ref="D38" si="104">C38-D36+D37</f>
        <v>32</v>
      </c>
      <c r="E38" s="104">
        <f t="shared" ref="E38" si="105">D38-E36+E37</f>
        <v>52</v>
      </c>
      <c r="F38" s="104">
        <f t="shared" ref="F38" si="106">E38-F36+F37</f>
        <v>52</v>
      </c>
      <c r="G38" s="104">
        <f t="shared" ref="G38" si="107">F38-G36+G37</f>
        <v>56</v>
      </c>
      <c r="H38" s="104">
        <f t="shared" ref="H38" si="108">G38-H36+H37</f>
        <v>47</v>
      </c>
      <c r="I38" s="104">
        <f t="shared" ref="I38" si="109">H38-I36+I37</f>
        <v>43</v>
      </c>
      <c r="J38" s="104">
        <f t="shared" ref="J38" si="110">I38-J36+J37</f>
        <v>41</v>
      </c>
      <c r="K38" s="104">
        <f t="shared" ref="K38" si="111">J38-K36+K37</f>
        <v>41</v>
      </c>
      <c r="L38" s="104">
        <f t="shared" ref="L38" si="112">K38-L36+L37</f>
        <v>33</v>
      </c>
      <c r="M38" s="104">
        <f t="shared" ref="M38" si="113">L38-M36+M37</f>
        <v>31</v>
      </c>
      <c r="N38" s="104">
        <f t="shared" ref="N38" si="114">M38-N36+N37</f>
        <v>26</v>
      </c>
      <c r="O38" s="104">
        <f t="shared" ref="O38" si="115">N38-O36+O37</f>
        <v>30</v>
      </c>
      <c r="P38" s="104">
        <f t="shared" ref="P38" si="116">O38-P36+P37</f>
        <v>30</v>
      </c>
      <c r="Q38" s="104">
        <f t="shared" ref="Q38" si="117">P38-Q36+Q37</f>
        <v>23</v>
      </c>
      <c r="R38" s="104">
        <f t="shared" ref="R38" si="118">Q38-R36+R37</f>
        <v>23</v>
      </c>
      <c r="S38" s="104">
        <f t="shared" ref="S38" si="119">R38-S36+S37</f>
        <v>19</v>
      </c>
      <c r="T38" s="104">
        <f t="shared" ref="T38" si="120">S38-T36+T37</f>
        <v>11</v>
      </c>
      <c r="U38" s="104">
        <f t="shared" ref="U38" si="121">T38-U36+U37</f>
        <v>6</v>
      </c>
      <c r="V38" s="104">
        <f t="shared" ref="V38" si="122">U38-V36+V37</f>
        <v>6</v>
      </c>
      <c r="W38" s="104">
        <f t="shared" ref="W38" si="123">V38-W36+W37</f>
        <v>2</v>
      </c>
      <c r="X38" s="104">
        <f>W38-X36</f>
        <v>0</v>
      </c>
      <c r="Y38" s="101" t="s">
        <v>64</v>
      </c>
      <c r="Z38" s="101" t="s">
        <v>64</v>
      </c>
      <c r="AA38" s="101" t="s">
        <v>64</v>
      </c>
      <c r="AB38" s="115" t="s">
        <v>64</v>
      </c>
      <c r="AC38" s="35"/>
      <c r="AD38" s="142">
        <f>MAX(C38:AB38)</f>
        <v>56</v>
      </c>
      <c r="AE38" s="142">
        <f>X38+SUM(Y37:AA37)</f>
        <v>0</v>
      </c>
      <c r="AF38" s="54"/>
      <c r="AG38" s="54"/>
    </row>
    <row r="39" spans="1:33" ht="15.6" customHeight="1" x14ac:dyDescent="0.2">
      <c r="A39" s="156"/>
      <c r="B39" s="31" t="s">
        <v>9</v>
      </c>
      <c r="C39" s="131"/>
      <c r="D39" s="132"/>
      <c r="E39" s="132"/>
      <c r="F39" s="132"/>
      <c r="G39" s="132"/>
      <c r="H39" s="116">
        <v>9.5399999999999991</v>
      </c>
      <c r="I39" s="116">
        <v>9.57</v>
      </c>
      <c r="J39" s="132"/>
      <c r="K39" s="132"/>
      <c r="L39" s="116">
        <v>10.039999999999999</v>
      </c>
      <c r="M39" s="132"/>
      <c r="N39" s="132"/>
      <c r="O39" s="116">
        <v>10.08</v>
      </c>
      <c r="P39" s="132"/>
      <c r="Q39" s="132"/>
      <c r="R39" s="132"/>
      <c r="S39" s="132"/>
      <c r="T39" s="116">
        <v>10.14</v>
      </c>
      <c r="U39" s="132"/>
      <c r="V39" s="132"/>
      <c r="W39" s="132"/>
      <c r="X39" s="116">
        <v>10.19</v>
      </c>
      <c r="Y39" s="132"/>
      <c r="Z39" s="132"/>
      <c r="AA39" s="132"/>
      <c r="AB39" s="119" t="s">
        <v>64</v>
      </c>
      <c r="AC39" s="36">
        <v>39</v>
      </c>
      <c r="AD39" s="141"/>
      <c r="AE39" s="141"/>
      <c r="AF39" s="54"/>
      <c r="AG39" s="54"/>
    </row>
    <row r="40" spans="1:33" ht="15.6" customHeight="1" x14ac:dyDescent="0.2">
      <c r="A40" s="157"/>
      <c r="B40" s="32" t="s">
        <v>10</v>
      </c>
      <c r="C40" s="118">
        <f>A37</f>
        <v>9.4</v>
      </c>
      <c r="D40" s="133"/>
      <c r="E40" s="133"/>
      <c r="F40" s="133"/>
      <c r="G40" s="133"/>
      <c r="H40" s="109">
        <f>H39</f>
        <v>9.5399999999999991</v>
      </c>
      <c r="I40" s="109">
        <f>I39</f>
        <v>9.57</v>
      </c>
      <c r="J40" s="133"/>
      <c r="K40" s="133"/>
      <c r="L40" s="109">
        <f>L39</f>
        <v>10.039999999999999</v>
      </c>
      <c r="M40" s="133"/>
      <c r="N40" s="133"/>
      <c r="O40" s="109">
        <f>O39</f>
        <v>10.08</v>
      </c>
      <c r="P40" s="133"/>
      <c r="Q40" s="133"/>
      <c r="R40" s="133"/>
      <c r="S40" s="133"/>
      <c r="T40" s="109">
        <v>10.15</v>
      </c>
      <c r="U40" s="133"/>
      <c r="V40" s="133"/>
      <c r="W40" s="133"/>
      <c r="X40" s="109" t="s">
        <v>64</v>
      </c>
      <c r="Y40" s="134"/>
      <c r="Z40" s="133"/>
      <c r="AA40" s="133"/>
      <c r="AB40" s="127"/>
      <c r="AC40" s="35"/>
      <c r="AD40" s="143"/>
      <c r="AE40" s="143"/>
      <c r="AF40" s="54"/>
      <c r="AG40" s="54"/>
    </row>
    <row r="41" spans="1:33" ht="15.6" customHeight="1" thickBot="1" x14ac:dyDescent="0.25">
      <c r="A41" s="129">
        <v>216</v>
      </c>
      <c r="B41" s="56" t="s">
        <v>11</v>
      </c>
      <c r="C41" s="110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2"/>
      <c r="AC41" s="58"/>
      <c r="AD41" s="144"/>
      <c r="AE41" s="144"/>
      <c r="AF41" s="54"/>
      <c r="AG41" s="54"/>
    </row>
    <row r="42" spans="1:33" ht="15.6" customHeight="1" x14ac:dyDescent="0.2">
      <c r="A42" s="130"/>
      <c r="B42" s="29" t="s">
        <v>5</v>
      </c>
      <c r="C42" s="89"/>
      <c r="D42" s="93">
        <v>0</v>
      </c>
      <c r="E42" s="93">
        <v>2</v>
      </c>
      <c r="F42" s="93">
        <v>0</v>
      </c>
      <c r="G42" s="93">
        <v>2</v>
      </c>
      <c r="H42" s="93">
        <v>5</v>
      </c>
      <c r="I42" s="93">
        <v>7</v>
      </c>
      <c r="J42" s="93">
        <v>3</v>
      </c>
      <c r="K42" s="93">
        <v>0</v>
      </c>
      <c r="L42" s="93">
        <v>1</v>
      </c>
      <c r="M42" s="93">
        <v>2</v>
      </c>
      <c r="N42" s="93">
        <v>13</v>
      </c>
      <c r="O42" s="93">
        <v>7</v>
      </c>
      <c r="P42" s="93">
        <v>0</v>
      </c>
      <c r="Q42" s="93">
        <v>2</v>
      </c>
      <c r="R42" s="93">
        <v>3</v>
      </c>
      <c r="S42" s="93">
        <v>11</v>
      </c>
      <c r="T42" s="93">
        <v>0</v>
      </c>
      <c r="U42" s="93">
        <v>0</v>
      </c>
      <c r="V42" s="93">
        <v>1</v>
      </c>
      <c r="W42" s="93">
        <v>0</v>
      </c>
      <c r="X42" s="93">
        <v>5</v>
      </c>
      <c r="Y42" s="90">
        <v>0</v>
      </c>
      <c r="Z42" s="90">
        <v>0</v>
      </c>
      <c r="AA42" s="90">
        <v>1</v>
      </c>
      <c r="AB42" s="113">
        <v>0</v>
      </c>
      <c r="AC42" s="33" t="s">
        <v>6</v>
      </c>
      <c r="AD42" s="140"/>
      <c r="AE42" s="140"/>
      <c r="AF42" s="54"/>
      <c r="AG42" s="54"/>
    </row>
    <row r="43" spans="1:33" ht="15.6" customHeight="1" x14ac:dyDescent="0.2">
      <c r="A43" s="128">
        <v>12.05</v>
      </c>
      <c r="B43" s="31" t="s">
        <v>7</v>
      </c>
      <c r="C43" s="114">
        <v>2</v>
      </c>
      <c r="D43" s="99">
        <v>10</v>
      </c>
      <c r="E43" s="99">
        <v>10</v>
      </c>
      <c r="F43" s="99">
        <v>0</v>
      </c>
      <c r="G43" s="99">
        <v>1</v>
      </c>
      <c r="H43" s="99">
        <v>2</v>
      </c>
      <c r="I43" s="99">
        <v>6</v>
      </c>
      <c r="J43" s="99">
        <v>11</v>
      </c>
      <c r="K43" s="99">
        <v>4</v>
      </c>
      <c r="L43" s="99">
        <v>5</v>
      </c>
      <c r="M43" s="99">
        <v>0</v>
      </c>
      <c r="N43" s="99">
        <v>2</v>
      </c>
      <c r="O43" s="99">
        <v>1</v>
      </c>
      <c r="P43" s="99">
        <v>0</v>
      </c>
      <c r="Q43" s="99">
        <v>11</v>
      </c>
      <c r="R43" s="99">
        <v>0</v>
      </c>
      <c r="S43" s="99">
        <v>0</v>
      </c>
      <c r="T43" s="99">
        <v>0</v>
      </c>
      <c r="U43" s="99">
        <v>0</v>
      </c>
      <c r="V43" s="99">
        <v>0</v>
      </c>
      <c r="W43" s="99">
        <v>0</v>
      </c>
      <c r="X43" s="99">
        <v>0</v>
      </c>
      <c r="Y43" s="96">
        <v>0</v>
      </c>
      <c r="Z43" s="96">
        <v>0</v>
      </c>
      <c r="AA43" s="96">
        <v>0</v>
      </c>
      <c r="AB43" s="100"/>
      <c r="AC43" s="34">
        <f>SUM(C43:AA43)</f>
        <v>65</v>
      </c>
      <c r="AD43" s="141"/>
      <c r="AE43" s="141"/>
      <c r="AF43" s="54"/>
      <c r="AG43" s="54"/>
    </row>
    <row r="44" spans="1:33" ht="15.6" customHeight="1" x14ac:dyDescent="0.2">
      <c r="A44" s="155" t="s">
        <v>46</v>
      </c>
      <c r="B44" s="31" t="s">
        <v>8</v>
      </c>
      <c r="C44" s="114">
        <f>C43</f>
        <v>2</v>
      </c>
      <c r="D44" s="104">
        <f t="shared" ref="D44" si="124">C44-D42+D43</f>
        <v>12</v>
      </c>
      <c r="E44" s="104">
        <f t="shared" ref="E44" si="125">D44-E42+E43</f>
        <v>20</v>
      </c>
      <c r="F44" s="104">
        <f t="shared" ref="F44" si="126">E44-F42+F43</f>
        <v>20</v>
      </c>
      <c r="G44" s="104">
        <f t="shared" ref="G44" si="127">F44-G42+G43</f>
        <v>19</v>
      </c>
      <c r="H44" s="104">
        <f t="shared" ref="H44" si="128">G44-H42+H43</f>
        <v>16</v>
      </c>
      <c r="I44" s="104">
        <f t="shared" ref="I44" si="129">H44-I42+I43</f>
        <v>15</v>
      </c>
      <c r="J44" s="104">
        <f t="shared" ref="J44" si="130">I44-J42+J43</f>
        <v>23</v>
      </c>
      <c r="K44" s="104">
        <f t="shared" ref="K44" si="131">J44-K42+K43</f>
        <v>27</v>
      </c>
      <c r="L44" s="104">
        <f t="shared" ref="L44" si="132">K44-L42+L43</f>
        <v>31</v>
      </c>
      <c r="M44" s="104">
        <f t="shared" ref="M44" si="133">L44-M42+M43</f>
        <v>29</v>
      </c>
      <c r="N44" s="104">
        <f t="shared" ref="N44" si="134">M44-N42+N43</f>
        <v>18</v>
      </c>
      <c r="O44" s="104">
        <f t="shared" ref="O44" si="135">N44-O42+O43</f>
        <v>12</v>
      </c>
      <c r="P44" s="104">
        <f t="shared" ref="P44" si="136">O44-P42+P43</f>
        <v>12</v>
      </c>
      <c r="Q44" s="104">
        <f t="shared" ref="Q44" si="137">P44-Q42+Q43</f>
        <v>21</v>
      </c>
      <c r="R44" s="104">
        <f t="shared" ref="R44" si="138">Q44-R42+R43</f>
        <v>18</v>
      </c>
      <c r="S44" s="104">
        <f t="shared" ref="S44" si="139">R44-S42+S43</f>
        <v>7</v>
      </c>
      <c r="T44" s="104">
        <f t="shared" ref="T44" si="140">S44-T42+T43</f>
        <v>7</v>
      </c>
      <c r="U44" s="104">
        <f t="shared" ref="U44" si="141">T44-U42+U43</f>
        <v>7</v>
      </c>
      <c r="V44" s="104">
        <f t="shared" ref="V44" si="142">U44-V42+V43</f>
        <v>6</v>
      </c>
      <c r="W44" s="104">
        <f t="shared" ref="W44" si="143">V44-W42+W43</f>
        <v>6</v>
      </c>
      <c r="X44" s="104">
        <f t="shared" ref="X44" si="144">W44-X42+X43</f>
        <v>1</v>
      </c>
      <c r="Y44" s="101">
        <f t="shared" ref="Y44" si="145">X44-Y42+Y43</f>
        <v>1</v>
      </c>
      <c r="Z44" s="101">
        <f t="shared" ref="Z44" si="146">Y44-Z42+Z43</f>
        <v>1</v>
      </c>
      <c r="AA44" s="101">
        <f t="shared" ref="AA44" si="147">Z44-AA42+AA43</f>
        <v>0</v>
      </c>
      <c r="AB44" s="115">
        <f>AA44-AB42</f>
        <v>0</v>
      </c>
      <c r="AC44" s="35"/>
      <c r="AD44" s="142">
        <f>MAX(C44:AB44)</f>
        <v>31</v>
      </c>
      <c r="AE44" s="142">
        <f>X44+SUM(Y43:AA43)</f>
        <v>1</v>
      </c>
      <c r="AF44" s="54"/>
      <c r="AG44" s="54"/>
    </row>
    <row r="45" spans="1:33" ht="15.6" customHeight="1" x14ac:dyDescent="0.2">
      <c r="A45" s="156"/>
      <c r="B45" s="31" t="s">
        <v>9</v>
      </c>
      <c r="C45" s="131"/>
      <c r="D45" s="132"/>
      <c r="E45" s="132"/>
      <c r="F45" s="132"/>
      <c r="G45" s="132"/>
      <c r="H45" s="116">
        <v>12.14</v>
      </c>
      <c r="I45" s="116">
        <v>12.16</v>
      </c>
      <c r="J45" s="132"/>
      <c r="K45" s="132"/>
      <c r="L45" s="116">
        <v>12.23</v>
      </c>
      <c r="M45" s="132"/>
      <c r="N45" s="132"/>
      <c r="O45" s="116">
        <v>12.28</v>
      </c>
      <c r="P45" s="132"/>
      <c r="Q45" s="132"/>
      <c r="R45" s="132"/>
      <c r="S45" s="132"/>
      <c r="T45" s="116">
        <v>12.34</v>
      </c>
      <c r="U45" s="132"/>
      <c r="V45" s="132"/>
      <c r="W45" s="132"/>
      <c r="X45" s="116">
        <v>12.38</v>
      </c>
      <c r="Y45" s="132"/>
      <c r="Z45" s="132"/>
      <c r="AA45" s="132"/>
      <c r="AB45" s="119">
        <v>12.43</v>
      </c>
      <c r="AC45" s="36">
        <v>38</v>
      </c>
      <c r="AD45" s="141"/>
      <c r="AE45" s="141"/>
      <c r="AF45" s="54"/>
      <c r="AG45" s="54"/>
    </row>
    <row r="46" spans="1:33" ht="15.6" customHeight="1" x14ac:dyDescent="0.2">
      <c r="A46" s="157"/>
      <c r="B46" s="32" t="s">
        <v>10</v>
      </c>
      <c r="C46" s="118">
        <f>A43</f>
        <v>12.05</v>
      </c>
      <c r="D46" s="133"/>
      <c r="E46" s="133"/>
      <c r="F46" s="133"/>
      <c r="G46" s="133"/>
      <c r="H46" s="109">
        <f>H45</f>
        <v>12.14</v>
      </c>
      <c r="I46" s="109">
        <f>I45</f>
        <v>12.16</v>
      </c>
      <c r="J46" s="133"/>
      <c r="K46" s="133"/>
      <c r="L46" s="109">
        <f>L45</f>
        <v>12.23</v>
      </c>
      <c r="M46" s="133"/>
      <c r="N46" s="133"/>
      <c r="O46" s="109">
        <f>O45</f>
        <v>12.28</v>
      </c>
      <c r="P46" s="133"/>
      <c r="Q46" s="133"/>
      <c r="R46" s="133"/>
      <c r="S46" s="133"/>
      <c r="T46" s="109">
        <f>T45</f>
        <v>12.34</v>
      </c>
      <c r="U46" s="133"/>
      <c r="V46" s="133"/>
      <c r="W46" s="133"/>
      <c r="X46" s="109">
        <f>X45</f>
        <v>12.38</v>
      </c>
      <c r="Y46" s="134"/>
      <c r="Z46" s="133"/>
      <c r="AA46" s="133"/>
      <c r="AB46" s="127"/>
      <c r="AC46" s="35"/>
      <c r="AD46" s="143"/>
      <c r="AE46" s="143"/>
      <c r="AF46" s="54"/>
      <c r="AG46" s="54"/>
    </row>
    <row r="47" spans="1:33" ht="15.6" customHeight="1" thickBot="1" x14ac:dyDescent="0.25">
      <c r="A47" s="129">
        <v>211</v>
      </c>
      <c r="B47" s="56" t="s">
        <v>11</v>
      </c>
      <c r="C47" s="110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2"/>
      <c r="AC47" s="58"/>
      <c r="AD47" s="144"/>
      <c r="AE47" s="144"/>
      <c r="AF47" s="54"/>
      <c r="AG47" s="54"/>
    </row>
    <row r="48" spans="1:33" ht="15.6" customHeight="1" x14ac:dyDescent="0.2">
      <c r="A48" s="130"/>
      <c r="B48" s="29" t="s">
        <v>5</v>
      </c>
      <c r="C48" s="89"/>
      <c r="D48" s="93">
        <v>0</v>
      </c>
      <c r="E48" s="93">
        <v>3</v>
      </c>
      <c r="F48" s="93">
        <v>0</v>
      </c>
      <c r="G48" s="93">
        <v>0</v>
      </c>
      <c r="H48" s="93">
        <v>6</v>
      </c>
      <c r="I48" s="93">
        <v>14</v>
      </c>
      <c r="J48" s="93">
        <v>7</v>
      </c>
      <c r="K48" s="93">
        <v>0</v>
      </c>
      <c r="L48" s="93">
        <v>2</v>
      </c>
      <c r="M48" s="93">
        <v>2</v>
      </c>
      <c r="N48" s="93">
        <v>9</v>
      </c>
      <c r="O48" s="93">
        <v>16</v>
      </c>
      <c r="P48" s="93">
        <v>0</v>
      </c>
      <c r="Q48" s="93">
        <v>9</v>
      </c>
      <c r="R48" s="93">
        <v>0</v>
      </c>
      <c r="S48" s="93">
        <v>5</v>
      </c>
      <c r="T48" s="93">
        <v>13</v>
      </c>
      <c r="U48" s="93">
        <v>4</v>
      </c>
      <c r="V48" s="93">
        <v>0</v>
      </c>
      <c r="W48" s="93">
        <v>2</v>
      </c>
      <c r="X48" s="93">
        <v>12</v>
      </c>
      <c r="Y48" s="90">
        <v>0</v>
      </c>
      <c r="Z48" s="90">
        <v>2</v>
      </c>
      <c r="AA48" s="90">
        <v>4</v>
      </c>
      <c r="AB48" s="113">
        <v>1</v>
      </c>
      <c r="AC48" s="33" t="s">
        <v>6</v>
      </c>
      <c r="AD48" s="140"/>
      <c r="AE48" s="140"/>
      <c r="AF48" s="54"/>
      <c r="AG48" s="54"/>
    </row>
    <row r="49" spans="1:33" ht="15.6" customHeight="1" x14ac:dyDescent="0.2">
      <c r="A49" s="128">
        <v>14.03</v>
      </c>
      <c r="B49" s="31" t="s">
        <v>7</v>
      </c>
      <c r="C49" s="114">
        <v>2</v>
      </c>
      <c r="D49" s="99">
        <v>16</v>
      </c>
      <c r="E49" s="99">
        <v>8</v>
      </c>
      <c r="F49" s="99">
        <v>11</v>
      </c>
      <c r="G49" s="99">
        <v>0</v>
      </c>
      <c r="H49" s="99">
        <v>6</v>
      </c>
      <c r="I49" s="99">
        <v>10</v>
      </c>
      <c r="J49" s="99">
        <v>6</v>
      </c>
      <c r="K49" s="99">
        <v>8</v>
      </c>
      <c r="L49" s="99">
        <v>14</v>
      </c>
      <c r="M49" s="99">
        <v>0</v>
      </c>
      <c r="N49" s="99">
        <v>0</v>
      </c>
      <c r="O49" s="99">
        <v>9</v>
      </c>
      <c r="P49" s="99">
        <v>0</v>
      </c>
      <c r="Q49" s="99">
        <v>20</v>
      </c>
      <c r="R49" s="99">
        <v>0</v>
      </c>
      <c r="S49" s="99">
        <v>0</v>
      </c>
      <c r="T49" s="99">
        <v>0</v>
      </c>
      <c r="U49" s="99">
        <v>1</v>
      </c>
      <c r="V49" s="99">
        <v>0</v>
      </c>
      <c r="W49" s="99">
        <v>0</v>
      </c>
      <c r="X49" s="99">
        <v>0</v>
      </c>
      <c r="Y49" s="96">
        <v>0</v>
      </c>
      <c r="Z49" s="96">
        <v>0</v>
      </c>
      <c r="AA49" s="96">
        <v>0</v>
      </c>
      <c r="AB49" s="100"/>
      <c r="AC49" s="34">
        <f>SUM(C49:AA49)</f>
        <v>111</v>
      </c>
      <c r="AD49" s="141"/>
      <c r="AE49" s="141"/>
      <c r="AF49" s="54"/>
      <c r="AG49" s="54"/>
    </row>
    <row r="50" spans="1:33" ht="15.6" customHeight="1" x14ac:dyDescent="0.2">
      <c r="A50" s="155" t="s">
        <v>46</v>
      </c>
      <c r="B50" s="31" t="s">
        <v>8</v>
      </c>
      <c r="C50" s="114">
        <f>C49</f>
        <v>2</v>
      </c>
      <c r="D50" s="104">
        <f t="shared" ref="D50" si="148">C50-D48+D49</f>
        <v>18</v>
      </c>
      <c r="E50" s="104">
        <f t="shared" ref="E50" si="149">D50-E48+E49</f>
        <v>23</v>
      </c>
      <c r="F50" s="104">
        <f t="shared" ref="F50" si="150">E50-F48+F49</f>
        <v>34</v>
      </c>
      <c r="G50" s="104">
        <f t="shared" ref="G50" si="151">F50-G48+G49</f>
        <v>34</v>
      </c>
      <c r="H50" s="104">
        <f t="shared" ref="H50" si="152">G50-H48+H49</f>
        <v>34</v>
      </c>
      <c r="I50" s="104">
        <f t="shared" ref="I50" si="153">H50-I48+I49</f>
        <v>30</v>
      </c>
      <c r="J50" s="104">
        <f t="shared" ref="J50" si="154">I50-J48+J49</f>
        <v>29</v>
      </c>
      <c r="K50" s="104">
        <f t="shared" ref="K50" si="155">J50-K48+K49</f>
        <v>37</v>
      </c>
      <c r="L50" s="104">
        <f t="shared" ref="L50" si="156">K50-L48+L49</f>
        <v>49</v>
      </c>
      <c r="M50" s="104">
        <f t="shared" ref="M50" si="157">L50-M48+M49</f>
        <v>47</v>
      </c>
      <c r="N50" s="104">
        <f t="shared" ref="N50" si="158">M50-N48+N49</f>
        <v>38</v>
      </c>
      <c r="O50" s="104">
        <f t="shared" ref="O50" si="159">N50-O48+O49</f>
        <v>31</v>
      </c>
      <c r="P50" s="104">
        <f t="shared" ref="P50" si="160">O50-P48+P49</f>
        <v>31</v>
      </c>
      <c r="Q50" s="104">
        <f t="shared" ref="Q50" si="161">P50-Q48+Q49</f>
        <v>42</v>
      </c>
      <c r="R50" s="104">
        <f t="shared" ref="R50" si="162">Q50-R48+R49</f>
        <v>42</v>
      </c>
      <c r="S50" s="104">
        <f t="shared" ref="S50" si="163">R50-S48+S49</f>
        <v>37</v>
      </c>
      <c r="T50" s="104">
        <f t="shared" ref="T50" si="164">S50-T48+T49</f>
        <v>24</v>
      </c>
      <c r="U50" s="104">
        <f t="shared" ref="U50" si="165">T50-U48+U49</f>
        <v>21</v>
      </c>
      <c r="V50" s="104">
        <f t="shared" ref="V50" si="166">U50-V48+V49</f>
        <v>21</v>
      </c>
      <c r="W50" s="104">
        <f t="shared" ref="W50" si="167">V50-W48+W49</f>
        <v>19</v>
      </c>
      <c r="X50" s="104">
        <f t="shared" ref="X50" si="168">W50-X48+X49</f>
        <v>7</v>
      </c>
      <c r="Y50" s="101">
        <f t="shared" ref="Y50" si="169">X50-Y48+Y49</f>
        <v>7</v>
      </c>
      <c r="Z50" s="101">
        <f t="shared" ref="Z50" si="170">Y50-Z48+Z49</f>
        <v>5</v>
      </c>
      <c r="AA50" s="101">
        <f t="shared" ref="AA50" si="171">Z50-AA48+AA49</f>
        <v>1</v>
      </c>
      <c r="AB50" s="115">
        <f>AA50-AB48</f>
        <v>0</v>
      </c>
      <c r="AC50" s="35"/>
      <c r="AD50" s="142">
        <f>MAX(C50:AB50)</f>
        <v>49</v>
      </c>
      <c r="AE50" s="142">
        <f>X50+SUM(Y49:AA49)</f>
        <v>7</v>
      </c>
      <c r="AF50" s="54"/>
      <c r="AG50" s="54"/>
    </row>
    <row r="51" spans="1:33" ht="15.6" customHeight="1" x14ac:dyDescent="0.2">
      <c r="A51" s="156"/>
      <c r="B51" s="31" t="s">
        <v>9</v>
      </c>
      <c r="C51" s="131"/>
      <c r="D51" s="132"/>
      <c r="E51" s="132"/>
      <c r="F51" s="132"/>
      <c r="G51" s="132"/>
      <c r="H51" s="116">
        <v>14.13</v>
      </c>
      <c r="I51" s="116">
        <v>14.15</v>
      </c>
      <c r="J51" s="132"/>
      <c r="K51" s="132"/>
      <c r="L51" s="116">
        <v>14.22</v>
      </c>
      <c r="M51" s="132"/>
      <c r="N51" s="132"/>
      <c r="O51" s="116">
        <v>14.26</v>
      </c>
      <c r="P51" s="132"/>
      <c r="Q51" s="132"/>
      <c r="R51" s="132"/>
      <c r="S51" s="132"/>
      <c r="T51" s="116">
        <v>14.33</v>
      </c>
      <c r="U51" s="132"/>
      <c r="V51" s="132"/>
      <c r="W51" s="132"/>
      <c r="X51" s="116">
        <v>14.38</v>
      </c>
      <c r="Y51" s="132"/>
      <c r="Z51" s="132"/>
      <c r="AA51" s="132"/>
      <c r="AB51" s="119">
        <v>14.44</v>
      </c>
      <c r="AC51" s="36">
        <v>41</v>
      </c>
      <c r="AD51" s="141"/>
      <c r="AE51" s="141"/>
      <c r="AF51" s="54"/>
      <c r="AG51" s="54"/>
    </row>
    <row r="52" spans="1:33" ht="15.6" customHeight="1" x14ac:dyDescent="0.2">
      <c r="A52" s="157"/>
      <c r="B52" s="32" t="s">
        <v>10</v>
      </c>
      <c r="C52" s="118">
        <v>14.03</v>
      </c>
      <c r="D52" s="133"/>
      <c r="E52" s="133"/>
      <c r="F52" s="133"/>
      <c r="G52" s="133"/>
      <c r="H52" s="109">
        <f>H51</f>
        <v>14.13</v>
      </c>
      <c r="I52" s="109">
        <f>I51</f>
        <v>14.15</v>
      </c>
      <c r="J52" s="133"/>
      <c r="K52" s="133"/>
      <c r="L52" s="109">
        <f>L51</f>
        <v>14.22</v>
      </c>
      <c r="M52" s="133"/>
      <c r="N52" s="133"/>
      <c r="O52" s="109">
        <f>O51</f>
        <v>14.26</v>
      </c>
      <c r="P52" s="133"/>
      <c r="Q52" s="133"/>
      <c r="R52" s="133"/>
      <c r="S52" s="133"/>
      <c r="T52" s="109">
        <f>T51</f>
        <v>14.33</v>
      </c>
      <c r="U52" s="133"/>
      <c r="V52" s="133"/>
      <c r="W52" s="133"/>
      <c r="X52" s="109">
        <f>X51</f>
        <v>14.38</v>
      </c>
      <c r="Y52" s="134"/>
      <c r="Z52" s="133"/>
      <c r="AA52" s="133"/>
      <c r="AB52" s="127"/>
      <c r="AC52" s="35"/>
      <c r="AD52" s="143"/>
      <c r="AE52" s="143"/>
      <c r="AF52" s="54"/>
      <c r="AG52" s="54"/>
    </row>
    <row r="53" spans="1:33" ht="15.6" customHeight="1" thickBot="1" x14ac:dyDescent="0.25">
      <c r="A53" s="129">
        <v>536</v>
      </c>
      <c r="B53" s="56" t="s">
        <v>11</v>
      </c>
      <c r="C53" s="110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2"/>
      <c r="AC53" s="58"/>
      <c r="AD53" s="144"/>
      <c r="AE53" s="144"/>
      <c r="AF53" s="54"/>
      <c r="AG53" s="54"/>
    </row>
    <row r="54" spans="1:33" ht="15.6" customHeight="1" x14ac:dyDescent="0.2">
      <c r="A54" s="130"/>
      <c r="B54" s="29" t="s">
        <v>5</v>
      </c>
      <c r="C54" s="89"/>
      <c r="D54" s="93">
        <v>0</v>
      </c>
      <c r="E54" s="93">
        <v>3</v>
      </c>
      <c r="F54" s="93">
        <v>0</v>
      </c>
      <c r="G54" s="93">
        <v>1</v>
      </c>
      <c r="H54" s="93">
        <v>14</v>
      </c>
      <c r="I54" s="93">
        <v>7</v>
      </c>
      <c r="J54" s="93">
        <v>7</v>
      </c>
      <c r="K54" s="93">
        <v>6</v>
      </c>
      <c r="L54" s="93">
        <v>1</v>
      </c>
      <c r="M54" s="93">
        <v>6</v>
      </c>
      <c r="N54" s="93">
        <v>3</v>
      </c>
      <c r="O54" s="93">
        <v>7</v>
      </c>
      <c r="P54" s="93">
        <v>0</v>
      </c>
      <c r="Q54" s="93">
        <v>0</v>
      </c>
      <c r="R54" s="93">
        <v>0</v>
      </c>
      <c r="S54" s="93">
        <v>6</v>
      </c>
      <c r="T54" s="93">
        <v>3</v>
      </c>
      <c r="U54" s="93">
        <v>1</v>
      </c>
      <c r="V54" s="93">
        <v>0</v>
      </c>
      <c r="W54" s="93">
        <v>5</v>
      </c>
      <c r="X54" s="93">
        <v>14</v>
      </c>
      <c r="Y54" s="90">
        <v>0</v>
      </c>
      <c r="Z54" s="90">
        <v>2</v>
      </c>
      <c r="AA54" s="90">
        <v>7</v>
      </c>
      <c r="AB54" s="113">
        <v>2</v>
      </c>
      <c r="AC54" s="33" t="s">
        <v>6</v>
      </c>
      <c r="AD54" s="140"/>
      <c r="AE54" s="140"/>
      <c r="AF54" s="54"/>
      <c r="AG54" s="54"/>
    </row>
    <row r="55" spans="1:33" ht="15.6" customHeight="1" x14ac:dyDescent="0.2">
      <c r="A55" s="128">
        <v>15.02</v>
      </c>
      <c r="B55" s="31" t="s">
        <v>7</v>
      </c>
      <c r="C55" s="114">
        <v>10</v>
      </c>
      <c r="D55" s="99">
        <v>29</v>
      </c>
      <c r="E55" s="99">
        <v>12</v>
      </c>
      <c r="F55" s="99">
        <v>2</v>
      </c>
      <c r="G55" s="99">
        <v>0</v>
      </c>
      <c r="H55" s="99">
        <v>4</v>
      </c>
      <c r="I55" s="99">
        <v>13</v>
      </c>
      <c r="J55" s="99">
        <v>5</v>
      </c>
      <c r="K55" s="99">
        <v>2</v>
      </c>
      <c r="L55" s="99">
        <v>2</v>
      </c>
      <c r="M55" s="99">
        <v>0</v>
      </c>
      <c r="N55" s="99">
        <v>1</v>
      </c>
      <c r="O55" s="99">
        <v>0</v>
      </c>
      <c r="P55" s="99">
        <v>0</v>
      </c>
      <c r="Q55" s="99">
        <v>11</v>
      </c>
      <c r="R55" s="99">
        <v>0</v>
      </c>
      <c r="S55" s="99">
        <v>1</v>
      </c>
      <c r="T55" s="99">
        <v>2</v>
      </c>
      <c r="U55" s="99">
        <v>0</v>
      </c>
      <c r="V55" s="99">
        <v>0</v>
      </c>
      <c r="W55" s="99">
        <v>1</v>
      </c>
      <c r="X55" s="99">
        <v>0</v>
      </c>
      <c r="Y55" s="96">
        <v>0</v>
      </c>
      <c r="Z55" s="96">
        <v>0</v>
      </c>
      <c r="AA55" s="96">
        <v>0</v>
      </c>
      <c r="AB55" s="100"/>
      <c r="AC55" s="34">
        <f>SUM(C55:AA55)</f>
        <v>95</v>
      </c>
      <c r="AD55" s="141"/>
      <c r="AE55" s="141"/>
      <c r="AF55" s="54"/>
      <c r="AG55" s="54"/>
    </row>
    <row r="56" spans="1:33" ht="15.6" customHeight="1" x14ac:dyDescent="0.2">
      <c r="A56" s="155" t="s">
        <v>46</v>
      </c>
      <c r="B56" s="31" t="s">
        <v>8</v>
      </c>
      <c r="C56" s="114">
        <f>C55</f>
        <v>10</v>
      </c>
      <c r="D56" s="104">
        <f t="shared" ref="D56" si="172">C56-D54+D55</f>
        <v>39</v>
      </c>
      <c r="E56" s="104">
        <f t="shared" ref="E56" si="173">D56-E54+E55</f>
        <v>48</v>
      </c>
      <c r="F56" s="104">
        <f t="shared" ref="F56" si="174">E56-F54+F55</f>
        <v>50</v>
      </c>
      <c r="G56" s="104">
        <f t="shared" ref="G56" si="175">F56-G54+G55</f>
        <v>49</v>
      </c>
      <c r="H56" s="104">
        <f t="shared" ref="H56" si="176">G56-H54+H55</f>
        <v>39</v>
      </c>
      <c r="I56" s="104">
        <f t="shared" ref="I56" si="177">H56-I54+I55</f>
        <v>45</v>
      </c>
      <c r="J56" s="104">
        <f t="shared" ref="J56" si="178">I56-J54+J55</f>
        <v>43</v>
      </c>
      <c r="K56" s="104">
        <f t="shared" ref="K56" si="179">J56-K54+K55</f>
        <v>39</v>
      </c>
      <c r="L56" s="104">
        <f t="shared" ref="L56" si="180">K56-L54+L55</f>
        <v>40</v>
      </c>
      <c r="M56" s="104">
        <f t="shared" ref="M56" si="181">L56-M54+M55</f>
        <v>34</v>
      </c>
      <c r="N56" s="104">
        <f t="shared" ref="N56" si="182">M56-N54+N55</f>
        <v>32</v>
      </c>
      <c r="O56" s="104">
        <f t="shared" ref="O56" si="183">N56-O54+O55</f>
        <v>25</v>
      </c>
      <c r="P56" s="104">
        <f t="shared" ref="P56" si="184">O56-P54+P55</f>
        <v>25</v>
      </c>
      <c r="Q56" s="104">
        <f t="shared" ref="Q56" si="185">P56-Q54+Q55</f>
        <v>36</v>
      </c>
      <c r="R56" s="104">
        <f t="shared" ref="R56" si="186">Q56-R54+R55</f>
        <v>36</v>
      </c>
      <c r="S56" s="104">
        <f t="shared" ref="S56" si="187">R56-S54+S55</f>
        <v>31</v>
      </c>
      <c r="T56" s="104">
        <f t="shared" ref="T56" si="188">S56-T54+T55</f>
        <v>30</v>
      </c>
      <c r="U56" s="104">
        <f t="shared" ref="U56" si="189">T56-U54+U55</f>
        <v>29</v>
      </c>
      <c r="V56" s="104">
        <f t="shared" ref="V56" si="190">U56-V54+V55</f>
        <v>29</v>
      </c>
      <c r="W56" s="104">
        <f t="shared" ref="W56" si="191">V56-W54+W55</f>
        <v>25</v>
      </c>
      <c r="X56" s="104">
        <f t="shared" ref="X56" si="192">W56-X54+X55</f>
        <v>11</v>
      </c>
      <c r="Y56" s="101">
        <f t="shared" ref="Y56" si="193">X56-Y54+Y55</f>
        <v>11</v>
      </c>
      <c r="Z56" s="101">
        <f t="shared" ref="Z56" si="194">Y56-Z54+Z55</f>
        <v>9</v>
      </c>
      <c r="AA56" s="101">
        <f t="shared" ref="AA56" si="195">Z56-AA54+AA55</f>
        <v>2</v>
      </c>
      <c r="AB56" s="115">
        <f>AA56-AB54</f>
        <v>0</v>
      </c>
      <c r="AC56" s="35"/>
      <c r="AD56" s="142">
        <f>MAX(C56:AB56)</f>
        <v>50</v>
      </c>
      <c r="AE56" s="142">
        <f>X56+SUM(Y55:AA55)</f>
        <v>11</v>
      </c>
      <c r="AF56" s="54"/>
      <c r="AG56" s="54"/>
    </row>
    <row r="57" spans="1:33" ht="15.6" customHeight="1" x14ac:dyDescent="0.2">
      <c r="A57" s="156"/>
      <c r="B57" s="31" t="s">
        <v>9</v>
      </c>
      <c r="C57" s="131"/>
      <c r="D57" s="132"/>
      <c r="E57" s="132"/>
      <c r="F57" s="132"/>
      <c r="G57" s="132"/>
      <c r="H57" s="116">
        <v>15.14</v>
      </c>
      <c r="I57" s="116">
        <v>15.18</v>
      </c>
      <c r="J57" s="132"/>
      <c r="K57" s="132"/>
      <c r="L57" s="116">
        <v>15.25</v>
      </c>
      <c r="M57" s="132"/>
      <c r="N57" s="132"/>
      <c r="O57" s="116">
        <v>15.3</v>
      </c>
      <c r="P57" s="132"/>
      <c r="Q57" s="132"/>
      <c r="R57" s="132"/>
      <c r="S57" s="132"/>
      <c r="T57" s="116">
        <v>15.37</v>
      </c>
      <c r="U57" s="132"/>
      <c r="V57" s="132"/>
      <c r="W57" s="132"/>
      <c r="X57" s="116">
        <v>15.42</v>
      </c>
      <c r="Y57" s="132"/>
      <c r="Z57" s="132"/>
      <c r="AA57" s="132"/>
      <c r="AB57" s="119">
        <v>15.47</v>
      </c>
      <c r="AC57" s="36">
        <v>45</v>
      </c>
      <c r="AD57" s="141"/>
      <c r="AE57" s="141"/>
      <c r="AF57" s="54"/>
      <c r="AG57" s="54"/>
    </row>
    <row r="58" spans="1:33" ht="15.6" customHeight="1" x14ac:dyDescent="0.2">
      <c r="A58" s="157"/>
      <c r="B58" s="32" t="s">
        <v>10</v>
      </c>
      <c r="C58" s="118">
        <f>A55</f>
        <v>15.02</v>
      </c>
      <c r="D58" s="133"/>
      <c r="E58" s="133"/>
      <c r="F58" s="133"/>
      <c r="G58" s="133"/>
      <c r="H58" s="109">
        <f>H57</f>
        <v>15.14</v>
      </c>
      <c r="I58" s="109">
        <f>I57</f>
        <v>15.18</v>
      </c>
      <c r="J58" s="133"/>
      <c r="K58" s="133"/>
      <c r="L58" s="109">
        <f>L57</f>
        <v>15.25</v>
      </c>
      <c r="M58" s="133"/>
      <c r="N58" s="133"/>
      <c r="O58" s="109">
        <f>O57</f>
        <v>15.3</v>
      </c>
      <c r="P58" s="133"/>
      <c r="Q58" s="133"/>
      <c r="R58" s="133"/>
      <c r="S58" s="133"/>
      <c r="T58" s="109">
        <f>T57</f>
        <v>15.37</v>
      </c>
      <c r="U58" s="133"/>
      <c r="V58" s="133"/>
      <c r="W58" s="133"/>
      <c r="X58" s="109">
        <f>X57</f>
        <v>15.42</v>
      </c>
      <c r="Y58" s="134"/>
      <c r="Z58" s="133"/>
      <c r="AA58" s="133"/>
      <c r="AB58" s="127"/>
      <c r="AC58" s="35"/>
      <c r="AD58" s="143"/>
      <c r="AE58" s="143"/>
      <c r="AF58" s="54"/>
      <c r="AG58" s="54"/>
    </row>
    <row r="59" spans="1:33" ht="15.6" customHeight="1" thickBot="1" x14ac:dyDescent="0.25">
      <c r="A59" s="129">
        <v>211</v>
      </c>
      <c r="B59" s="56" t="s">
        <v>11</v>
      </c>
      <c r="C59" s="110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2"/>
      <c r="AC59" s="58"/>
      <c r="AD59" s="144"/>
      <c r="AE59" s="144"/>
      <c r="AF59" s="54"/>
      <c r="AG59" s="54"/>
    </row>
    <row r="60" spans="1:33" ht="15.6" customHeight="1" x14ac:dyDescent="0.2">
      <c r="A60" s="130"/>
      <c r="B60" s="29" t="s">
        <v>5</v>
      </c>
      <c r="C60" s="89"/>
      <c r="D60" s="93">
        <v>0</v>
      </c>
      <c r="E60" s="93">
        <v>0</v>
      </c>
      <c r="F60" s="93">
        <v>0</v>
      </c>
      <c r="G60" s="93">
        <v>1</v>
      </c>
      <c r="H60" s="93">
        <v>4</v>
      </c>
      <c r="I60" s="93">
        <v>0</v>
      </c>
      <c r="J60" s="93">
        <v>2</v>
      </c>
      <c r="K60" s="93">
        <v>3</v>
      </c>
      <c r="L60" s="93">
        <v>1</v>
      </c>
      <c r="M60" s="93">
        <v>2</v>
      </c>
      <c r="N60" s="93">
        <v>5</v>
      </c>
      <c r="O60" s="93">
        <v>6</v>
      </c>
      <c r="P60" s="93">
        <v>0</v>
      </c>
      <c r="Q60" s="93">
        <v>1</v>
      </c>
      <c r="R60" s="93">
        <v>0</v>
      </c>
      <c r="S60" s="93">
        <v>4</v>
      </c>
      <c r="T60" s="93">
        <v>2</v>
      </c>
      <c r="U60" s="93">
        <v>0</v>
      </c>
      <c r="V60" s="93">
        <v>0</v>
      </c>
      <c r="W60" s="93">
        <v>0</v>
      </c>
      <c r="X60" s="93">
        <v>0</v>
      </c>
      <c r="Y60" s="90" t="s">
        <v>64</v>
      </c>
      <c r="Z60" s="90" t="s">
        <v>64</v>
      </c>
      <c r="AA60" s="90" t="s">
        <v>64</v>
      </c>
      <c r="AB60" s="113" t="s">
        <v>64</v>
      </c>
      <c r="AC60" s="33" t="s">
        <v>6</v>
      </c>
      <c r="AD60" s="140"/>
      <c r="AE60" s="140"/>
      <c r="AF60" s="54"/>
      <c r="AG60" s="54"/>
    </row>
    <row r="61" spans="1:33" ht="15.6" customHeight="1" x14ac:dyDescent="0.2">
      <c r="A61" s="128">
        <v>15.55</v>
      </c>
      <c r="B61" s="31" t="s">
        <v>7</v>
      </c>
      <c r="C61" s="114">
        <v>1</v>
      </c>
      <c r="D61" s="99">
        <v>5</v>
      </c>
      <c r="E61" s="99">
        <v>3</v>
      </c>
      <c r="F61" s="99">
        <v>4</v>
      </c>
      <c r="G61" s="99">
        <v>0</v>
      </c>
      <c r="H61" s="99">
        <v>3</v>
      </c>
      <c r="I61" s="99">
        <v>6</v>
      </c>
      <c r="J61" s="99">
        <v>2</v>
      </c>
      <c r="K61" s="99">
        <v>1</v>
      </c>
      <c r="L61" s="99">
        <v>2</v>
      </c>
      <c r="M61" s="99">
        <v>0</v>
      </c>
      <c r="N61" s="99">
        <v>2</v>
      </c>
      <c r="O61" s="99">
        <v>0</v>
      </c>
      <c r="P61" s="99">
        <v>0</v>
      </c>
      <c r="Q61" s="99">
        <v>1</v>
      </c>
      <c r="R61" s="99">
        <v>0</v>
      </c>
      <c r="S61" s="99">
        <v>1</v>
      </c>
      <c r="T61" s="99">
        <v>0</v>
      </c>
      <c r="U61" s="99">
        <v>0</v>
      </c>
      <c r="V61" s="99">
        <v>0</v>
      </c>
      <c r="W61" s="99">
        <v>0</v>
      </c>
      <c r="X61" s="99" t="s">
        <v>64</v>
      </c>
      <c r="Y61" s="96" t="s">
        <v>64</v>
      </c>
      <c r="Z61" s="96" t="s">
        <v>64</v>
      </c>
      <c r="AA61" s="96" t="s">
        <v>64</v>
      </c>
      <c r="AB61" s="100"/>
      <c r="AC61" s="34">
        <f>SUM(C61:AA61)</f>
        <v>31</v>
      </c>
      <c r="AD61" s="141"/>
      <c r="AE61" s="141"/>
      <c r="AF61" s="54"/>
      <c r="AG61" s="54"/>
    </row>
    <row r="62" spans="1:33" ht="15.6" customHeight="1" x14ac:dyDescent="0.2">
      <c r="A62" s="155" t="s">
        <v>46</v>
      </c>
      <c r="B62" s="31" t="s">
        <v>8</v>
      </c>
      <c r="C62" s="114">
        <f>C61</f>
        <v>1</v>
      </c>
      <c r="D62" s="104">
        <f t="shared" ref="D62" si="196">C62-D60+D61</f>
        <v>6</v>
      </c>
      <c r="E62" s="104">
        <f t="shared" ref="E62" si="197">D62-E60+E61</f>
        <v>9</v>
      </c>
      <c r="F62" s="104">
        <f t="shared" ref="F62" si="198">E62-F60+F61</f>
        <v>13</v>
      </c>
      <c r="G62" s="104">
        <f t="shared" ref="G62" si="199">F62-G60+G61</f>
        <v>12</v>
      </c>
      <c r="H62" s="104">
        <f t="shared" ref="H62" si="200">G62-H60+H61</f>
        <v>11</v>
      </c>
      <c r="I62" s="104">
        <f t="shared" ref="I62" si="201">H62-I60+I61</f>
        <v>17</v>
      </c>
      <c r="J62" s="104">
        <f t="shared" ref="J62" si="202">I62-J60+J61</f>
        <v>17</v>
      </c>
      <c r="K62" s="104">
        <f t="shared" ref="K62" si="203">J62-K60+K61</f>
        <v>15</v>
      </c>
      <c r="L62" s="104">
        <f t="shared" ref="L62" si="204">K62-L60+L61</f>
        <v>16</v>
      </c>
      <c r="M62" s="104">
        <f t="shared" ref="M62" si="205">L62-M60+M61</f>
        <v>14</v>
      </c>
      <c r="N62" s="104">
        <f t="shared" ref="N62" si="206">M62-N60+N61</f>
        <v>11</v>
      </c>
      <c r="O62" s="104">
        <f t="shared" ref="O62" si="207">N62-O60+O61</f>
        <v>5</v>
      </c>
      <c r="P62" s="104">
        <f t="shared" ref="P62" si="208">O62-P60+P61</f>
        <v>5</v>
      </c>
      <c r="Q62" s="104">
        <f t="shared" ref="Q62" si="209">P62-Q60+Q61</f>
        <v>5</v>
      </c>
      <c r="R62" s="104">
        <f t="shared" ref="R62" si="210">Q62-R60+R61</f>
        <v>5</v>
      </c>
      <c r="S62" s="104">
        <f t="shared" ref="S62" si="211">R62-S60+S61</f>
        <v>2</v>
      </c>
      <c r="T62" s="104">
        <f t="shared" ref="T62" si="212">S62-T60+T61</f>
        <v>0</v>
      </c>
      <c r="U62" s="104">
        <f t="shared" ref="U62" si="213">T62-U60+U61</f>
        <v>0</v>
      </c>
      <c r="V62" s="104">
        <f t="shared" ref="V62" si="214">U62-V60+V61</f>
        <v>0</v>
      </c>
      <c r="W62" s="104">
        <f t="shared" ref="W62" si="215">V62-W60+W61</f>
        <v>0</v>
      </c>
      <c r="X62" s="104">
        <f>W62-X60</f>
        <v>0</v>
      </c>
      <c r="Y62" s="101" t="s">
        <v>64</v>
      </c>
      <c r="Z62" s="101" t="s">
        <v>64</v>
      </c>
      <c r="AA62" s="101" t="s">
        <v>64</v>
      </c>
      <c r="AB62" s="115" t="s">
        <v>64</v>
      </c>
      <c r="AC62" s="35"/>
      <c r="AD62" s="142">
        <f>MAX(C62:AB62)</f>
        <v>17</v>
      </c>
      <c r="AE62" s="142">
        <f>X62+SUM(Y61:AA61)</f>
        <v>0</v>
      </c>
      <c r="AF62" s="54"/>
      <c r="AG62" s="54"/>
    </row>
    <row r="63" spans="1:33" ht="15.6" customHeight="1" x14ac:dyDescent="0.2">
      <c r="A63" s="156"/>
      <c r="B63" s="31" t="s">
        <v>9</v>
      </c>
      <c r="C63" s="131"/>
      <c r="D63" s="132"/>
      <c r="E63" s="132"/>
      <c r="F63" s="132"/>
      <c r="G63" s="132"/>
      <c r="H63" s="116">
        <v>16.03</v>
      </c>
      <c r="I63" s="116">
        <v>16.05</v>
      </c>
      <c r="J63" s="132"/>
      <c r="K63" s="132"/>
      <c r="L63" s="116">
        <v>16.11</v>
      </c>
      <c r="M63" s="132"/>
      <c r="N63" s="132"/>
      <c r="O63" s="116">
        <v>16.149999999999999</v>
      </c>
      <c r="P63" s="132"/>
      <c r="Q63" s="132"/>
      <c r="R63" s="132"/>
      <c r="S63" s="132"/>
      <c r="T63" s="116">
        <v>16.21</v>
      </c>
      <c r="U63" s="132"/>
      <c r="V63" s="132"/>
      <c r="W63" s="132"/>
      <c r="X63" s="116">
        <v>16.260000000000002</v>
      </c>
      <c r="Y63" s="132"/>
      <c r="Z63" s="132"/>
      <c r="AA63" s="132"/>
      <c r="AB63" s="119" t="s">
        <v>64</v>
      </c>
      <c r="AC63" s="36">
        <v>31</v>
      </c>
      <c r="AD63" s="141"/>
      <c r="AE63" s="141"/>
      <c r="AF63" s="54"/>
      <c r="AG63" s="54"/>
    </row>
    <row r="64" spans="1:33" ht="15.6" customHeight="1" x14ac:dyDescent="0.2">
      <c r="A64" s="157"/>
      <c r="B64" s="32" t="s">
        <v>10</v>
      </c>
      <c r="C64" s="118">
        <v>15.55</v>
      </c>
      <c r="D64" s="133"/>
      <c r="E64" s="133"/>
      <c r="F64" s="133"/>
      <c r="G64" s="133"/>
      <c r="H64" s="109">
        <f>H63</f>
        <v>16.03</v>
      </c>
      <c r="I64" s="109">
        <f>I63</f>
        <v>16.05</v>
      </c>
      <c r="J64" s="133"/>
      <c r="K64" s="133"/>
      <c r="L64" s="109">
        <f>L63</f>
        <v>16.11</v>
      </c>
      <c r="M64" s="133"/>
      <c r="N64" s="133"/>
      <c r="O64" s="109">
        <f>O63</f>
        <v>16.149999999999999</v>
      </c>
      <c r="P64" s="133"/>
      <c r="Q64" s="133"/>
      <c r="R64" s="133"/>
      <c r="S64" s="133"/>
      <c r="T64" s="109">
        <f>T63</f>
        <v>16.21</v>
      </c>
      <c r="U64" s="133"/>
      <c r="V64" s="133"/>
      <c r="W64" s="133"/>
      <c r="X64" s="109" t="s">
        <v>64</v>
      </c>
      <c r="Y64" s="134"/>
      <c r="Z64" s="133"/>
      <c r="AA64" s="133"/>
      <c r="AB64" s="127"/>
      <c r="AC64" s="35"/>
      <c r="AD64" s="143"/>
      <c r="AE64" s="143"/>
      <c r="AF64" s="54"/>
      <c r="AG64" s="54"/>
    </row>
    <row r="65" spans="1:33" ht="15.6" customHeight="1" thickBot="1" x14ac:dyDescent="0.25">
      <c r="A65" s="129">
        <v>520</v>
      </c>
      <c r="B65" s="56" t="s">
        <v>11</v>
      </c>
      <c r="C65" s="110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2"/>
      <c r="AC65" s="58"/>
      <c r="AD65" s="144"/>
      <c r="AE65" s="144"/>
      <c r="AF65" s="54"/>
      <c r="AG65" s="54"/>
    </row>
    <row r="66" spans="1:33" ht="15.6" customHeight="1" x14ac:dyDescent="0.2">
      <c r="A66" s="130"/>
      <c r="B66" s="29" t="s">
        <v>5</v>
      </c>
      <c r="C66" s="89"/>
      <c r="D66" s="93">
        <v>0</v>
      </c>
      <c r="E66" s="93">
        <v>0</v>
      </c>
      <c r="F66" s="93">
        <v>0</v>
      </c>
      <c r="G66" s="93">
        <v>3</v>
      </c>
      <c r="H66" s="93">
        <v>13</v>
      </c>
      <c r="I66" s="93">
        <v>4</v>
      </c>
      <c r="J66" s="93">
        <v>1</v>
      </c>
      <c r="K66" s="93">
        <v>0</v>
      </c>
      <c r="L66" s="93">
        <v>0</v>
      </c>
      <c r="M66" s="93">
        <v>3</v>
      </c>
      <c r="N66" s="93">
        <v>3</v>
      </c>
      <c r="O66" s="93">
        <v>12</v>
      </c>
      <c r="P66" s="93">
        <v>0</v>
      </c>
      <c r="Q66" s="93">
        <v>2</v>
      </c>
      <c r="R66" s="93">
        <v>0</v>
      </c>
      <c r="S66" s="93">
        <v>1</v>
      </c>
      <c r="T66" s="93">
        <v>7</v>
      </c>
      <c r="U66" s="93">
        <v>0</v>
      </c>
      <c r="V66" s="93">
        <v>0</v>
      </c>
      <c r="W66" s="93">
        <v>1</v>
      </c>
      <c r="X66" s="93">
        <v>4</v>
      </c>
      <c r="Y66" s="90">
        <v>0</v>
      </c>
      <c r="Z66" s="90">
        <v>0</v>
      </c>
      <c r="AA66" s="90">
        <v>2</v>
      </c>
      <c r="AB66" s="113">
        <v>1</v>
      </c>
      <c r="AC66" s="33" t="s">
        <v>6</v>
      </c>
      <c r="AD66" s="140"/>
      <c r="AE66" s="140"/>
      <c r="AF66" s="54"/>
      <c r="AG66" s="54"/>
    </row>
    <row r="67" spans="1:33" ht="15.6" customHeight="1" x14ac:dyDescent="0.2">
      <c r="A67" s="128">
        <v>16.29</v>
      </c>
      <c r="B67" s="31" t="s">
        <v>7</v>
      </c>
      <c r="C67" s="114">
        <v>5</v>
      </c>
      <c r="D67" s="99">
        <v>7</v>
      </c>
      <c r="E67" s="99">
        <v>9</v>
      </c>
      <c r="F67" s="99">
        <v>4</v>
      </c>
      <c r="G67" s="99">
        <v>0</v>
      </c>
      <c r="H67" s="99">
        <v>0</v>
      </c>
      <c r="I67" s="99">
        <v>9</v>
      </c>
      <c r="J67" s="99">
        <v>6</v>
      </c>
      <c r="K67" s="99">
        <v>1</v>
      </c>
      <c r="L67" s="99">
        <v>5</v>
      </c>
      <c r="M67" s="99">
        <v>1</v>
      </c>
      <c r="N67" s="99">
        <v>4</v>
      </c>
      <c r="O67" s="99">
        <v>6</v>
      </c>
      <c r="P67" s="99">
        <v>0</v>
      </c>
      <c r="Q67" s="99">
        <v>0</v>
      </c>
      <c r="R67" s="99">
        <v>0</v>
      </c>
      <c r="S67" s="99">
        <v>0</v>
      </c>
      <c r="T67" s="99">
        <v>0</v>
      </c>
      <c r="U67" s="99">
        <v>0</v>
      </c>
      <c r="V67" s="99">
        <v>0</v>
      </c>
      <c r="W67" s="99">
        <v>0</v>
      </c>
      <c r="X67" s="99">
        <v>0</v>
      </c>
      <c r="Y67" s="96">
        <v>0</v>
      </c>
      <c r="Z67" s="96">
        <v>0</v>
      </c>
      <c r="AA67" s="96">
        <v>0</v>
      </c>
      <c r="AB67" s="100"/>
      <c r="AC67" s="34">
        <f>SUM(C67:AA67)</f>
        <v>57</v>
      </c>
      <c r="AD67" s="141"/>
      <c r="AE67" s="141"/>
      <c r="AF67" s="54"/>
      <c r="AG67" s="54"/>
    </row>
    <row r="68" spans="1:33" ht="15.6" customHeight="1" x14ac:dyDescent="0.2">
      <c r="A68" s="155" t="s">
        <v>46</v>
      </c>
      <c r="B68" s="31" t="s">
        <v>8</v>
      </c>
      <c r="C68" s="114">
        <f>C67</f>
        <v>5</v>
      </c>
      <c r="D68" s="104">
        <f t="shared" ref="D68" si="216">C68-D66+D67</f>
        <v>12</v>
      </c>
      <c r="E68" s="104">
        <f t="shared" ref="E68" si="217">D68-E66+E67</f>
        <v>21</v>
      </c>
      <c r="F68" s="104">
        <f t="shared" ref="F68" si="218">E68-F66+F67</f>
        <v>25</v>
      </c>
      <c r="G68" s="104">
        <f t="shared" ref="G68" si="219">F68-G66+G67</f>
        <v>22</v>
      </c>
      <c r="H68" s="104">
        <f t="shared" ref="H68" si="220">G68-H66+H67</f>
        <v>9</v>
      </c>
      <c r="I68" s="104">
        <f t="shared" ref="I68" si="221">H68-I66+I67</f>
        <v>14</v>
      </c>
      <c r="J68" s="104">
        <f t="shared" ref="J68" si="222">I68-J66+J67</f>
        <v>19</v>
      </c>
      <c r="K68" s="104">
        <f t="shared" ref="K68" si="223">J68-K66+K67</f>
        <v>20</v>
      </c>
      <c r="L68" s="104">
        <f t="shared" ref="L68" si="224">K68-L66+L67</f>
        <v>25</v>
      </c>
      <c r="M68" s="104">
        <f t="shared" ref="M68" si="225">L68-M66+M67</f>
        <v>23</v>
      </c>
      <c r="N68" s="104">
        <f t="shared" ref="N68" si="226">M68-N66+N67</f>
        <v>24</v>
      </c>
      <c r="O68" s="104">
        <f t="shared" ref="O68" si="227">N68-O66+O67</f>
        <v>18</v>
      </c>
      <c r="P68" s="104">
        <f t="shared" ref="P68" si="228">O68-P66+P67</f>
        <v>18</v>
      </c>
      <c r="Q68" s="104">
        <f t="shared" ref="Q68" si="229">P68-Q66+Q67</f>
        <v>16</v>
      </c>
      <c r="R68" s="104">
        <f t="shared" ref="R68" si="230">Q68-R66+R67</f>
        <v>16</v>
      </c>
      <c r="S68" s="104">
        <f t="shared" ref="S68" si="231">R68-S66+S67</f>
        <v>15</v>
      </c>
      <c r="T68" s="104">
        <f t="shared" ref="T68" si="232">S68-T66+T67</f>
        <v>8</v>
      </c>
      <c r="U68" s="104">
        <f t="shared" ref="U68" si="233">T68-U66+U67</f>
        <v>8</v>
      </c>
      <c r="V68" s="104">
        <f t="shared" ref="V68" si="234">U68-V66+V67</f>
        <v>8</v>
      </c>
      <c r="W68" s="104">
        <f t="shared" ref="W68" si="235">V68-W66+W67</f>
        <v>7</v>
      </c>
      <c r="X68" s="104">
        <f t="shared" ref="X68" si="236">W68-X66+X67</f>
        <v>3</v>
      </c>
      <c r="Y68" s="101">
        <f t="shared" ref="Y68" si="237">X68-Y66+Y67</f>
        <v>3</v>
      </c>
      <c r="Z68" s="101">
        <f t="shared" ref="Z68" si="238">Y68-Z66+Z67</f>
        <v>3</v>
      </c>
      <c r="AA68" s="101">
        <f t="shared" ref="AA68" si="239">Z68-AA66+AA67</f>
        <v>1</v>
      </c>
      <c r="AB68" s="115">
        <f>AA68-AB66</f>
        <v>0</v>
      </c>
      <c r="AC68" s="35"/>
      <c r="AD68" s="142">
        <f>MAX(C68:AB68)</f>
        <v>25</v>
      </c>
      <c r="AE68" s="142">
        <f>X68+SUM(Y67:AA67)</f>
        <v>3</v>
      </c>
      <c r="AF68" s="54"/>
      <c r="AG68" s="54"/>
    </row>
    <row r="69" spans="1:33" ht="15.6" customHeight="1" x14ac:dyDescent="0.2">
      <c r="A69" s="156"/>
      <c r="B69" s="31" t="s">
        <v>9</v>
      </c>
      <c r="C69" s="131"/>
      <c r="D69" s="132"/>
      <c r="E69" s="132"/>
      <c r="F69" s="132"/>
      <c r="G69" s="132"/>
      <c r="H69" s="116">
        <v>16.38</v>
      </c>
      <c r="I69" s="116">
        <v>16.399999999999999</v>
      </c>
      <c r="J69" s="132"/>
      <c r="K69" s="132"/>
      <c r="L69" s="116">
        <v>16.46</v>
      </c>
      <c r="M69" s="132"/>
      <c r="N69" s="132"/>
      <c r="O69" s="116">
        <v>16.5</v>
      </c>
      <c r="P69" s="132"/>
      <c r="Q69" s="132"/>
      <c r="R69" s="132"/>
      <c r="S69" s="132"/>
      <c r="T69" s="116">
        <v>16.559999999999999</v>
      </c>
      <c r="U69" s="132"/>
      <c r="V69" s="132"/>
      <c r="W69" s="132"/>
      <c r="X69" s="116">
        <v>17.010000000000002</v>
      </c>
      <c r="Y69" s="132"/>
      <c r="Z69" s="132"/>
      <c r="AA69" s="132"/>
      <c r="AB69" s="119">
        <v>17.07</v>
      </c>
      <c r="AC69" s="36">
        <v>38</v>
      </c>
      <c r="AD69" s="141"/>
      <c r="AE69" s="141"/>
      <c r="AF69" s="54"/>
      <c r="AG69" s="54"/>
    </row>
    <row r="70" spans="1:33" ht="15.6" customHeight="1" x14ac:dyDescent="0.2">
      <c r="A70" s="157"/>
      <c r="B70" s="32" t="s">
        <v>10</v>
      </c>
      <c r="C70" s="118">
        <f>A67</f>
        <v>16.29</v>
      </c>
      <c r="D70" s="133"/>
      <c r="E70" s="133"/>
      <c r="F70" s="133"/>
      <c r="G70" s="133"/>
      <c r="H70" s="109">
        <f>H69</f>
        <v>16.38</v>
      </c>
      <c r="I70" s="109">
        <f>I69</f>
        <v>16.399999999999999</v>
      </c>
      <c r="J70" s="133"/>
      <c r="K70" s="133"/>
      <c r="L70" s="109">
        <f>L69</f>
        <v>16.46</v>
      </c>
      <c r="M70" s="133"/>
      <c r="N70" s="133"/>
      <c r="O70" s="109">
        <f>O69</f>
        <v>16.5</v>
      </c>
      <c r="P70" s="133"/>
      <c r="Q70" s="133"/>
      <c r="R70" s="133"/>
      <c r="S70" s="133"/>
      <c r="T70" s="109">
        <f>T69</f>
        <v>16.559999999999999</v>
      </c>
      <c r="U70" s="133"/>
      <c r="V70" s="133"/>
      <c r="W70" s="133"/>
      <c r="X70" s="109">
        <f>X69</f>
        <v>17.010000000000002</v>
      </c>
      <c r="Y70" s="134"/>
      <c r="Z70" s="133"/>
      <c r="AA70" s="133"/>
      <c r="AB70" s="127"/>
      <c r="AC70" s="35"/>
      <c r="AD70" s="143"/>
      <c r="AE70" s="143"/>
      <c r="AF70" s="54"/>
      <c r="AG70" s="54"/>
    </row>
    <row r="71" spans="1:33" ht="15.6" customHeight="1" thickBot="1" x14ac:dyDescent="0.25">
      <c r="A71" s="129">
        <v>211</v>
      </c>
      <c r="B71" s="56" t="s">
        <v>11</v>
      </c>
      <c r="C71" s="110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2"/>
      <c r="AC71" s="58"/>
      <c r="AD71" s="144"/>
      <c r="AE71" s="144"/>
      <c r="AF71" s="54"/>
      <c r="AG71" s="54"/>
    </row>
    <row r="72" spans="1:33" ht="15.6" customHeight="1" x14ac:dyDescent="0.2">
      <c r="A72" s="130"/>
      <c r="B72" s="29" t="s">
        <v>5</v>
      </c>
      <c r="C72" s="89"/>
      <c r="D72" s="93">
        <v>0</v>
      </c>
      <c r="E72" s="93">
        <v>0</v>
      </c>
      <c r="F72" s="93">
        <v>0</v>
      </c>
      <c r="G72" s="93">
        <v>0</v>
      </c>
      <c r="H72" s="93">
        <v>5</v>
      </c>
      <c r="I72" s="93">
        <v>0</v>
      </c>
      <c r="J72" s="93">
        <v>2</v>
      </c>
      <c r="K72" s="93">
        <v>0</v>
      </c>
      <c r="L72" s="93">
        <v>1</v>
      </c>
      <c r="M72" s="93">
        <v>0</v>
      </c>
      <c r="N72" s="93">
        <v>2</v>
      </c>
      <c r="O72" s="93">
        <v>5</v>
      </c>
      <c r="P72" s="93">
        <v>0</v>
      </c>
      <c r="Q72" s="93">
        <v>3</v>
      </c>
      <c r="R72" s="93">
        <v>0</v>
      </c>
      <c r="S72" s="93">
        <v>5</v>
      </c>
      <c r="T72" s="93">
        <v>2</v>
      </c>
      <c r="U72" s="93">
        <v>0</v>
      </c>
      <c r="V72" s="93">
        <v>0</v>
      </c>
      <c r="W72" s="93">
        <v>0</v>
      </c>
      <c r="X72" s="93">
        <v>4</v>
      </c>
      <c r="Y72" s="90" t="s">
        <v>64</v>
      </c>
      <c r="Z72" s="90" t="s">
        <v>64</v>
      </c>
      <c r="AA72" s="90" t="s">
        <v>64</v>
      </c>
      <c r="AB72" s="113" t="s">
        <v>64</v>
      </c>
      <c r="AC72" s="33" t="s">
        <v>6</v>
      </c>
      <c r="AD72" s="140"/>
      <c r="AE72" s="140"/>
      <c r="AF72" s="54"/>
      <c r="AG72" s="54"/>
    </row>
    <row r="73" spans="1:33" ht="15.6" customHeight="1" x14ac:dyDescent="0.2">
      <c r="A73" s="128">
        <v>18.25</v>
      </c>
      <c r="B73" s="31" t="s">
        <v>7</v>
      </c>
      <c r="C73" s="114">
        <v>2</v>
      </c>
      <c r="D73" s="99">
        <v>5</v>
      </c>
      <c r="E73" s="99">
        <v>4</v>
      </c>
      <c r="F73" s="99">
        <v>1</v>
      </c>
      <c r="G73" s="99">
        <v>0</v>
      </c>
      <c r="H73" s="99">
        <v>3</v>
      </c>
      <c r="I73" s="99">
        <v>6</v>
      </c>
      <c r="J73" s="99">
        <v>3</v>
      </c>
      <c r="K73" s="99">
        <v>0</v>
      </c>
      <c r="L73" s="99">
        <v>1</v>
      </c>
      <c r="M73" s="99">
        <v>0</v>
      </c>
      <c r="N73" s="99">
        <v>1</v>
      </c>
      <c r="O73" s="99">
        <v>1</v>
      </c>
      <c r="P73" s="99">
        <v>2</v>
      </c>
      <c r="Q73" s="99">
        <v>0</v>
      </c>
      <c r="R73" s="99">
        <v>0</v>
      </c>
      <c r="S73" s="99">
        <v>0</v>
      </c>
      <c r="T73" s="99">
        <v>0</v>
      </c>
      <c r="U73" s="99">
        <v>0</v>
      </c>
      <c r="V73" s="99">
        <v>0</v>
      </c>
      <c r="W73" s="99">
        <v>0</v>
      </c>
      <c r="X73" s="99" t="s">
        <v>64</v>
      </c>
      <c r="Y73" s="96" t="s">
        <v>64</v>
      </c>
      <c r="Z73" s="96" t="s">
        <v>64</v>
      </c>
      <c r="AA73" s="96" t="s">
        <v>64</v>
      </c>
      <c r="AB73" s="100"/>
      <c r="AC73" s="34">
        <f>SUM(C73:AA73)</f>
        <v>29</v>
      </c>
      <c r="AD73" s="141"/>
      <c r="AE73" s="141"/>
      <c r="AF73" s="54"/>
      <c r="AG73" s="54"/>
    </row>
    <row r="74" spans="1:33" ht="15.6" customHeight="1" x14ac:dyDescent="0.2">
      <c r="A74" s="155" t="s">
        <v>46</v>
      </c>
      <c r="B74" s="31" t="s">
        <v>8</v>
      </c>
      <c r="C74" s="114">
        <f>C73</f>
        <v>2</v>
      </c>
      <c r="D74" s="104">
        <f t="shared" ref="D74" si="240">C74-D72+D73</f>
        <v>7</v>
      </c>
      <c r="E74" s="104">
        <f t="shared" ref="E74" si="241">D74-E72+E73</f>
        <v>11</v>
      </c>
      <c r="F74" s="104">
        <f t="shared" ref="F74" si="242">E74-F72+F73</f>
        <v>12</v>
      </c>
      <c r="G74" s="104">
        <f t="shared" ref="G74" si="243">F74-G72+G73</f>
        <v>12</v>
      </c>
      <c r="H74" s="104">
        <f t="shared" ref="H74" si="244">G74-H72+H73</f>
        <v>10</v>
      </c>
      <c r="I74" s="104">
        <f t="shared" ref="I74" si="245">H74-I72+I73</f>
        <v>16</v>
      </c>
      <c r="J74" s="104">
        <f t="shared" ref="J74" si="246">I74-J72+J73</f>
        <v>17</v>
      </c>
      <c r="K74" s="104">
        <f t="shared" ref="K74" si="247">J74-K72+K73</f>
        <v>17</v>
      </c>
      <c r="L74" s="104">
        <f t="shared" ref="L74" si="248">K74-L72+L73</f>
        <v>17</v>
      </c>
      <c r="M74" s="104">
        <f t="shared" ref="M74" si="249">L74-M72+M73</f>
        <v>17</v>
      </c>
      <c r="N74" s="104">
        <f t="shared" ref="N74" si="250">M74-N72+N73</f>
        <v>16</v>
      </c>
      <c r="O74" s="104">
        <f t="shared" ref="O74" si="251">N74-O72+O73</f>
        <v>12</v>
      </c>
      <c r="P74" s="104">
        <f t="shared" ref="P74" si="252">O74-P72+P73</f>
        <v>14</v>
      </c>
      <c r="Q74" s="104">
        <f t="shared" ref="Q74" si="253">P74-Q72+Q73</f>
        <v>11</v>
      </c>
      <c r="R74" s="104">
        <f t="shared" ref="R74" si="254">Q74-R72+R73</f>
        <v>11</v>
      </c>
      <c r="S74" s="104">
        <f t="shared" ref="S74" si="255">R74-S72+S73</f>
        <v>6</v>
      </c>
      <c r="T74" s="104">
        <f t="shared" ref="T74" si="256">S74-T72+T73</f>
        <v>4</v>
      </c>
      <c r="U74" s="104">
        <f t="shared" ref="U74" si="257">T74-U72+U73</f>
        <v>4</v>
      </c>
      <c r="V74" s="104">
        <f t="shared" ref="V74" si="258">U74-V72+V73</f>
        <v>4</v>
      </c>
      <c r="W74" s="104">
        <f t="shared" ref="W74" si="259">V74-W72+W73</f>
        <v>4</v>
      </c>
      <c r="X74" s="104">
        <f>W74-X72</f>
        <v>0</v>
      </c>
      <c r="Y74" s="101" t="s">
        <v>64</v>
      </c>
      <c r="Z74" s="101" t="s">
        <v>64</v>
      </c>
      <c r="AA74" s="101" t="s">
        <v>64</v>
      </c>
      <c r="AB74" s="115" t="s">
        <v>64</v>
      </c>
      <c r="AC74" s="35"/>
      <c r="AD74" s="142">
        <f>MAX(C74:AB74)</f>
        <v>17</v>
      </c>
      <c r="AE74" s="142">
        <f>X74+SUM(Y73:AA73)</f>
        <v>0</v>
      </c>
      <c r="AF74" s="54"/>
      <c r="AG74" s="54"/>
    </row>
    <row r="75" spans="1:33" ht="15.6" customHeight="1" x14ac:dyDescent="0.2">
      <c r="A75" s="156"/>
      <c r="B75" s="31" t="s">
        <v>9</v>
      </c>
      <c r="C75" s="131"/>
      <c r="D75" s="132"/>
      <c r="E75" s="132"/>
      <c r="F75" s="132"/>
      <c r="G75" s="132"/>
      <c r="H75" s="116">
        <v>18.329999999999998</v>
      </c>
      <c r="I75" s="116">
        <v>18.36</v>
      </c>
      <c r="J75" s="132"/>
      <c r="K75" s="132"/>
      <c r="L75" s="116">
        <v>18.41</v>
      </c>
      <c r="M75" s="132"/>
      <c r="N75" s="132"/>
      <c r="O75" s="116">
        <v>18.45</v>
      </c>
      <c r="P75" s="132"/>
      <c r="Q75" s="132"/>
      <c r="R75" s="132"/>
      <c r="S75" s="132"/>
      <c r="T75" s="116">
        <v>18.510000000000002</v>
      </c>
      <c r="U75" s="132"/>
      <c r="V75" s="132"/>
      <c r="W75" s="132"/>
      <c r="X75" s="116">
        <v>18.57</v>
      </c>
      <c r="Y75" s="132"/>
      <c r="Z75" s="132"/>
      <c r="AA75" s="132"/>
      <c r="AB75" s="119" t="s">
        <v>64</v>
      </c>
      <c r="AC75" s="36">
        <v>32</v>
      </c>
      <c r="AD75" s="141"/>
      <c r="AE75" s="141"/>
      <c r="AF75" s="54"/>
      <c r="AG75" s="54"/>
    </row>
    <row r="76" spans="1:33" ht="15.6" customHeight="1" x14ac:dyDescent="0.2">
      <c r="A76" s="157"/>
      <c r="B76" s="32" t="s">
        <v>10</v>
      </c>
      <c r="C76" s="118">
        <f>A73</f>
        <v>18.25</v>
      </c>
      <c r="D76" s="133"/>
      <c r="E76" s="133"/>
      <c r="F76" s="133"/>
      <c r="G76" s="133"/>
      <c r="H76" s="109">
        <f>H75</f>
        <v>18.329999999999998</v>
      </c>
      <c r="I76" s="109">
        <f>I75</f>
        <v>18.36</v>
      </c>
      <c r="J76" s="133"/>
      <c r="K76" s="133"/>
      <c r="L76" s="109">
        <f>L75</f>
        <v>18.41</v>
      </c>
      <c r="M76" s="133"/>
      <c r="N76" s="133"/>
      <c r="O76" s="109">
        <f>O75</f>
        <v>18.45</v>
      </c>
      <c r="P76" s="133"/>
      <c r="Q76" s="133"/>
      <c r="R76" s="133"/>
      <c r="S76" s="133"/>
      <c r="T76" s="109">
        <f>T75</f>
        <v>18.510000000000002</v>
      </c>
      <c r="U76" s="133"/>
      <c r="V76" s="133"/>
      <c r="W76" s="133"/>
      <c r="X76" s="109" t="s">
        <v>64</v>
      </c>
      <c r="Y76" s="134"/>
      <c r="Z76" s="133"/>
      <c r="AA76" s="133"/>
      <c r="AB76" s="127"/>
      <c r="AC76" s="35"/>
      <c r="AD76" s="143"/>
      <c r="AE76" s="143"/>
      <c r="AF76" s="54"/>
      <c r="AG76" s="54"/>
    </row>
    <row r="77" spans="1:33" ht="15.6" customHeight="1" thickBot="1" x14ac:dyDescent="0.25">
      <c r="A77" s="129">
        <v>536</v>
      </c>
      <c r="B77" s="56" t="s">
        <v>11</v>
      </c>
      <c r="C77" s="110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2"/>
      <c r="AC77" s="58"/>
      <c r="AD77" s="144"/>
      <c r="AE77" s="144"/>
      <c r="AF77" s="54"/>
      <c r="AG77" s="54"/>
    </row>
    <row r="78" spans="1:33" ht="15.6" customHeight="1" x14ac:dyDescent="0.2">
      <c r="A78" s="130"/>
      <c r="B78" s="29" t="s">
        <v>5</v>
      </c>
      <c r="C78" s="89"/>
      <c r="D78" s="93">
        <v>0</v>
      </c>
      <c r="E78" s="93">
        <v>1</v>
      </c>
      <c r="F78" s="93">
        <v>0</v>
      </c>
      <c r="G78" s="93">
        <v>0</v>
      </c>
      <c r="H78" s="93">
        <v>1</v>
      </c>
      <c r="I78" s="93">
        <v>0</v>
      </c>
      <c r="J78" s="93">
        <v>1</v>
      </c>
      <c r="K78" s="93">
        <v>3</v>
      </c>
      <c r="L78" s="93">
        <v>1</v>
      </c>
      <c r="M78" s="93">
        <v>1</v>
      </c>
      <c r="N78" s="93">
        <v>1</v>
      </c>
      <c r="O78" s="93">
        <v>7</v>
      </c>
      <c r="P78" s="93">
        <v>0</v>
      </c>
      <c r="Q78" s="93">
        <v>1</v>
      </c>
      <c r="R78" s="93">
        <v>0</v>
      </c>
      <c r="S78" s="93">
        <v>3</v>
      </c>
      <c r="T78" s="93">
        <v>4</v>
      </c>
      <c r="U78" s="93">
        <v>0</v>
      </c>
      <c r="V78" s="93">
        <v>0</v>
      </c>
      <c r="W78" s="93">
        <v>1</v>
      </c>
      <c r="X78" s="93">
        <v>2</v>
      </c>
      <c r="Y78" s="90" t="s">
        <v>64</v>
      </c>
      <c r="Z78" s="90" t="s">
        <v>64</v>
      </c>
      <c r="AA78" s="90" t="s">
        <v>64</v>
      </c>
      <c r="AB78" s="113" t="s">
        <v>64</v>
      </c>
      <c r="AC78" s="33" t="s">
        <v>6</v>
      </c>
      <c r="AD78" s="140"/>
      <c r="AE78" s="140"/>
      <c r="AF78" s="54"/>
      <c r="AG78" s="54"/>
    </row>
    <row r="79" spans="1:33" ht="15.6" customHeight="1" x14ac:dyDescent="0.2">
      <c r="A79" s="128">
        <v>20.059999999999999</v>
      </c>
      <c r="B79" s="31" t="s">
        <v>7</v>
      </c>
      <c r="C79" s="114">
        <v>2</v>
      </c>
      <c r="D79" s="99">
        <v>3</v>
      </c>
      <c r="E79" s="99">
        <v>2</v>
      </c>
      <c r="F79" s="99">
        <v>0</v>
      </c>
      <c r="G79" s="99">
        <v>0</v>
      </c>
      <c r="H79" s="99">
        <v>5</v>
      </c>
      <c r="I79" s="99">
        <v>6</v>
      </c>
      <c r="J79" s="99">
        <v>2</v>
      </c>
      <c r="K79" s="99">
        <v>0</v>
      </c>
      <c r="L79" s="99">
        <v>3</v>
      </c>
      <c r="M79" s="99">
        <v>0</v>
      </c>
      <c r="N79" s="99">
        <v>3</v>
      </c>
      <c r="O79" s="99">
        <v>1</v>
      </c>
      <c r="P79" s="99">
        <v>0</v>
      </c>
      <c r="Q79" s="99">
        <v>0</v>
      </c>
      <c r="R79" s="99">
        <v>0</v>
      </c>
      <c r="S79" s="99">
        <v>0</v>
      </c>
      <c r="T79" s="99">
        <v>0</v>
      </c>
      <c r="U79" s="99">
        <v>0</v>
      </c>
      <c r="V79" s="99">
        <v>0</v>
      </c>
      <c r="W79" s="99">
        <v>0</v>
      </c>
      <c r="X79" s="99" t="s">
        <v>64</v>
      </c>
      <c r="Y79" s="96" t="s">
        <v>64</v>
      </c>
      <c r="Z79" s="96" t="s">
        <v>64</v>
      </c>
      <c r="AA79" s="96" t="s">
        <v>64</v>
      </c>
      <c r="AB79" s="100"/>
      <c r="AC79" s="34">
        <f>SUM(C79:AA79)</f>
        <v>27</v>
      </c>
      <c r="AD79" s="141"/>
      <c r="AE79" s="141"/>
      <c r="AF79" s="54"/>
      <c r="AG79" s="54"/>
    </row>
    <row r="80" spans="1:33" ht="15.6" customHeight="1" x14ac:dyDescent="0.2">
      <c r="A80" s="155" t="s">
        <v>46</v>
      </c>
      <c r="B80" s="31" t="s">
        <v>8</v>
      </c>
      <c r="C80" s="114">
        <f>C79</f>
        <v>2</v>
      </c>
      <c r="D80" s="104">
        <f t="shared" ref="D80" si="260">C80-D78+D79</f>
        <v>5</v>
      </c>
      <c r="E80" s="104">
        <f t="shared" ref="E80" si="261">D80-E78+E79</f>
        <v>6</v>
      </c>
      <c r="F80" s="104">
        <f t="shared" ref="F80" si="262">E80-F78+F79</f>
        <v>6</v>
      </c>
      <c r="G80" s="104">
        <f t="shared" ref="G80" si="263">F80-G78+G79</f>
        <v>6</v>
      </c>
      <c r="H80" s="104">
        <f t="shared" ref="H80" si="264">G80-H78+H79</f>
        <v>10</v>
      </c>
      <c r="I80" s="104">
        <f t="shared" ref="I80" si="265">H80-I78+I79</f>
        <v>16</v>
      </c>
      <c r="J80" s="104">
        <f t="shared" ref="J80" si="266">I80-J78+J79</f>
        <v>17</v>
      </c>
      <c r="K80" s="104">
        <f t="shared" ref="K80" si="267">J80-K78+K79</f>
        <v>14</v>
      </c>
      <c r="L80" s="104">
        <f t="shared" ref="L80" si="268">K80-L78+L79</f>
        <v>16</v>
      </c>
      <c r="M80" s="104">
        <f t="shared" ref="M80" si="269">L80-M78+M79</f>
        <v>15</v>
      </c>
      <c r="N80" s="104">
        <f t="shared" ref="N80" si="270">M80-N78+N79</f>
        <v>17</v>
      </c>
      <c r="O80" s="104">
        <f t="shared" ref="O80" si="271">N80-O78+O79</f>
        <v>11</v>
      </c>
      <c r="P80" s="104">
        <f t="shared" ref="P80" si="272">O80-P78+P79</f>
        <v>11</v>
      </c>
      <c r="Q80" s="104">
        <f t="shared" ref="Q80" si="273">P80-Q78+Q79</f>
        <v>10</v>
      </c>
      <c r="R80" s="104">
        <f t="shared" ref="R80" si="274">Q80-R78+R79</f>
        <v>10</v>
      </c>
      <c r="S80" s="104">
        <f t="shared" ref="S80" si="275">R80-S78+S79</f>
        <v>7</v>
      </c>
      <c r="T80" s="104">
        <f t="shared" ref="T80" si="276">S80-T78+T79</f>
        <v>3</v>
      </c>
      <c r="U80" s="104">
        <f t="shared" ref="U80" si="277">T80-U78+U79</f>
        <v>3</v>
      </c>
      <c r="V80" s="104">
        <f t="shared" ref="V80" si="278">U80-V78+V79</f>
        <v>3</v>
      </c>
      <c r="W80" s="104">
        <f t="shared" ref="W80" si="279">V80-W78+W79</f>
        <v>2</v>
      </c>
      <c r="X80" s="104">
        <f>W80-X78</f>
        <v>0</v>
      </c>
      <c r="Y80" s="101" t="s">
        <v>64</v>
      </c>
      <c r="Z80" s="101" t="s">
        <v>64</v>
      </c>
      <c r="AA80" s="101" t="s">
        <v>64</v>
      </c>
      <c r="AB80" s="115" t="s">
        <v>64</v>
      </c>
      <c r="AC80" s="35"/>
      <c r="AD80" s="142">
        <f>MAX(C80:AB80)</f>
        <v>17</v>
      </c>
      <c r="AE80" s="142">
        <f>X80+SUM(Y79:AA79)</f>
        <v>0</v>
      </c>
      <c r="AF80" s="54"/>
      <c r="AG80" s="54"/>
    </row>
    <row r="81" spans="1:33" ht="15.6" customHeight="1" x14ac:dyDescent="0.2">
      <c r="A81" s="156"/>
      <c r="B81" s="31" t="s">
        <v>9</v>
      </c>
      <c r="C81" s="131"/>
      <c r="D81" s="132"/>
      <c r="E81" s="132"/>
      <c r="F81" s="132"/>
      <c r="G81" s="132"/>
      <c r="H81" s="116">
        <v>20.149999999999999</v>
      </c>
      <c r="I81" s="116">
        <v>20.170000000000002</v>
      </c>
      <c r="J81" s="132"/>
      <c r="K81" s="132"/>
      <c r="L81" s="116">
        <v>20.239999999999998</v>
      </c>
      <c r="M81" s="132"/>
      <c r="N81" s="132"/>
      <c r="O81" s="116">
        <v>20.28</v>
      </c>
      <c r="P81" s="132"/>
      <c r="Q81" s="132"/>
      <c r="R81" s="132"/>
      <c r="S81" s="132"/>
      <c r="T81" s="116">
        <v>20.34</v>
      </c>
      <c r="U81" s="132"/>
      <c r="V81" s="132"/>
      <c r="W81" s="132"/>
      <c r="X81" s="116">
        <v>20.399999999999999</v>
      </c>
      <c r="Y81" s="132"/>
      <c r="Z81" s="132"/>
      <c r="AA81" s="132"/>
      <c r="AB81" s="119" t="s">
        <v>64</v>
      </c>
      <c r="AC81" s="36">
        <v>34</v>
      </c>
      <c r="AD81" s="141"/>
      <c r="AE81" s="141"/>
      <c r="AF81" s="54"/>
      <c r="AG81" s="54"/>
    </row>
    <row r="82" spans="1:33" ht="15.6" customHeight="1" x14ac:dyDescent="0.2">
      <c r="A82" s="157"/>
      <c r="B82" s="32" t="s">
        <v>10</v>
      </c>
      <c r="C82" s="118">
        <f>A79</f>
        <v>20.059999999999999</v>
      </c>
      <c r="D82" s="133"/>
      <c r="E82" s="133"/>
      <c r="F82" s="133"/>
      <c r="G82" s="133"/>
      <c r="H82" s="109">
        <f>H81</f>
        <v>20.149999999999999</v>
      </c>
      <c r="I82" s="109">
        <f>I81</f>
        <v>20.170000000000002</v>
      </c>
      <c r="J82" s="133"/>
      <c r="K82" s="133"/>
      <c r="L82" s="109">
        <f>L81</f>
        <v>20.239999999999998</v>
      </c>
      <c r="M82" s="133"/>
      <c r="N82" s="133"/>
      <c r="O82" s="109">
        <f>O81</f>
        <v>20.28</v>
      </c>
      <c r="P82" s="133"/>
      <c r="Q82" s="133"/>
      <c r="R82" s="133"/>
      <c r="S82" s="133"/>
      <c r="T82" s="109">
        <f>T81</f>
        <v>20.34</v>
      </c>
      <c r="U82" s="133"/>
      <c r="V82" s="133"/>
      <c r="W82" s="133"/>
      <c r="X82" s="109" t="s">
        <v>64</v>
      </c>
      <c r="Y82" s="134"/>
      <c r="Z82" s="133"/>
      <c r="AA82" s="133"/>
      <c r="AB82" s="127"/>
      <c r="AC82" s="35"/>
      <c r="AD82" s="143"/>
      <c r="AE82" s="143"/>
      <c r="AF82" s="54"/>
      <c r="AG82" s="54"/>
    </row>
    <row r="83" spans="1:33" ht="15.6" customHeight="1" thickBot="1" x14ac:dyDescent="0.25">
      <c r="A83" s="56">
        <v>522</v>
      </c>
      <c r="B83" s="56" t="s">
        <v>11</v>
      </c>
      <c r="C83" s="110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2"/>
      <c r="AC83" s="58"/>
      <c r="AD83" s="144"/>
      <c r="AE83" s="144"/>
      <c r="AF83" s="54"/>
      <c r="AG83" s="54"/>
    </row>
    <row r="84" spans="1:33" s="54" customFormat="1" ht="15.6" customHeight="1" thickBot="1" x14ac:dyDescent="0.25">
      <c r="A84" s="66" t="s">
        <v>12</v>
      </c>
      <c r="B84" s="63"/>
      <c r="C84" s="8"/>
      <c r="D84" s="9">
        <f t="shared" ref="D84:O84" si="280">SUMIF($B6:$B83,"l. wys.",D6:D83)</f>
        <v>1</v>
      </c>
      <c r="E84" s="9">
        <f t="shared" si="280"/>
        <v>11</v>
      </c>
      <c r="F84" s="9">
        <f t="shared" si="280"/>
        <v>0</v>
      </c>
      <c r="G84" s="9">
        <f t="shared" si="280"/>
        <v>10</v>
      </c>
      <c r="H84" s="9">
        <f t="shared" si="280"/>
        <v>76</v>
      </c>
      <c r="I84" s="9">
        <f t="shared" si="280"/>
        <v>83</v>
      </c>
      <c r="J84" s="9">
        <f t="shared" si="280"/>
        <v>37</v>
      </c>
      <c r="K84" s="9">
        <f t="shared" si="280"/>
        <v>17</v>
      </c>
      <c r="L84" s="9">
        <f t="shared" si="280"/>
        <v>29</v>
      </c>
      <c r="M84" s="9">
        <f t="shared" si="280"/>
        <v>20</v>
      </c>
      <c r="N84" s="9">
        <f t="shared" si="280"/>
        <v>53</v>
      </c>
      <c r="O84" s="9">
        <f t="shared" si="280"/>
        <v>84</v>
      </c>
      <c r="P84" s="9">
        <f t="shared" ref="P84:Y84" si="281">SUMIF($B6:$B83,"l. wys.",P6:P83)</f>
        <v>0</v>
      </c>
      <c r="Q84" s="9">
        <f t="shared" si="281"/>
        <v>46</v>
      </c>
      <c r="R84" s="9">
        <f t="shared" si="281"/>
        <v>3</v>
      </c>
      <c r="S84" s="9">
        <f t="shared" si="281"/>
        <v>46</v>
      </c>
      <c r="T84" s="9">
        <f t="shared" si="281"/>
        <v>47</v>
      </c>
      <c r="U84" s="9">
        <f t="shared" si="281"/>
        <v>19</v>
      </c>
      <c r="V84" s="9">
        <f t="shared" si="281"/>
        <v>5</v>
      </c>
      <c r="W84" s="9">
        <f t="shared" si="281"/>
        <v>20</v>
      </c>
      <c r="X84" s="9">
        <f t="shared" si="281"/>
        <v>50</v>
      </c>
      <c r="Y84" s="9">
        <f t="shared" si="281"/>
        <v>1</v>
      </c>
      <c r="Z84" s="9">
        <f>SUMIF($B6:$B83,"l. wys.",Z6:Z83)</f>
        <v>6</v>
      </c>
      <c r="AA84" s="9">
        <f>SUMIF($B6:$B83,"l. wys.",AA6:AA83)</f>
        <v>15</v>
      </c>
      <c r="AB84" s="9">
        <f>SUMIF($B6:$B83,"l. wys.",AB6:AB83)</f>
        <v>4</v>
      </c>
      <c r="AC84" s="52" t="str">
        <f>"Σ: "&amp;SUM(C84:AB84)</f>
        <v>Σ: 683</v>
      </c>
      <c r="AD84" s="146"/>
      <c r="AE84" s="145" t="str">
        <f>"Σ: "&amp;SUM(AE$6:AE83)</f>
        <v>Σ: 26</v>
      </c>
    </row>
    <row r="85" spans="1:33" s="54" customFormat="1" ht="15.6" customHeight="1" thickBot="1" x14ac:dyDescent="0.25">
      <c r="A85" s="67" t="s">
        <v>13</v>
      </c>
      <c r="B85" s="64"/>
      <c r="C85" s="10">
        <f t="shared" ref="C85:O85" si="282">SUMIF($B6:$B83,"l. wsiad.",C6:C83)</f>
        <v>61</v>
      </c>
      <c r="D85" s="11">
        <f t="shared" si="282"/>
        <v>114</v>
      </c>
      <c r="E85" s="11">
        <f t="shared" si="282"/>
        <v>108</v>
      </c>
      <c r="F85" s="11">
        <f t="shared" si="282"/>
        <v>28</v>
      </c>
      <c r="G85" s="11">
        <f t="shared" si="282"/>
        <v>9</v>
      </c>
      <c r="H85" s="11">
        <f t="shared" si="282"/>
        <v>38</v>
      </c>
      <c r="I85" s="11">
        <f t="shared" si="282"/>
        <v>94</v>
      </c>
      <c r="J85" s="11">
        <f t="shared" si="282"/>
        <v>50</v>
      </c>
      <c r="K85" s="11">
        <f t="shared" si="282"/>
        <v>33</v>
      </c>
      <c r="L85" s="11">
        <f t="shared" si="282"/>
        <v>39</v>
      </c>
      <c r="M85" s="11">
        <f t="shared" si="282"/>
        <v>8</v>
      </c>
      <c r="N85" s="11">
        <f t="shared" si="282"/>
        <v>17</v>
      </c>
      <c r="O85" s="11">
        <f t="shared" si="282"/>
        <v>30</v>
      </c>
      <c r="P85" s="11">
        <f t="shared" ref="P85:Y85" si="283">SUMIF($B6:$B83,"l. wsiad.",P6:P83)</f>
        <v>2</v>
      </c>
      <c r="Q85" s="11">
        <f t="shared" si="283"/>
        <v>44</v>
      </c>
      <c r="R85" s="11">
        <f t="shared" si="283"/>
        <v>0</v>
      </c>
      <c r="S85" s="11">
        <f t="shared" si="283"/>
        <v>2</v>
      </c>
      <c r="T85" s="11">
        <f t="shared" si="283"/>
        <v>3</v>
      </c>
      <c r="U85" s="11">
        <f t="shared" si="283"/>
        <v>1</v>
      </c>
      <c r="V85" s="11">
        <f t="shared" si="283"/>
        <v>1</v>
      </c>
      <c r="W85" s="11">
        <f t="shared" si="283"/>
        <v>1</v>
      </c>
      <c r="X85" s="11">
        <f t="shared" si="283"/>
        <v>0</v>
      </c>
      <c r="Y85" s="11">
        <f t="shared" si="283"/>
        <v>0</v>
      </c>
      <c r="Z85" s="11">
        <f>SUMIF($B6:$B83,"l. wsiad.",Z6:Z83)</f>
        <v>0</v>
      </c>
      <c r="AA85" s="11">
        <f>SUMIF($B6:$B83,"l. wsiad.",AA6:AA83)</f>
        <v>0</v>
      </c>
      <c r="AB85" s="13"/>
      <c r="AC85" s="55" t="str">
        <f>"Σ: "&amp;SUM(C85:AB85)</f>
        <v>Σ: 683</v>
      </c>
      <c r="AD85" s="146"/>
    </row>
    <row r="86" spans="1:33" x14ac:dyDescent="0.2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68" t="s">
        <v>12</v>
      </c>
      <c r="Y86" s="69"/>
      <c r="Z86" s="69"/>
      <c r="AA86" s="69"/>
      <c r="AB86" s="69"/>
      <c r="AC86" s="70" t="str">
        <f>"Σ: "&amp;SUM(D84:AB84)+SUM('P Modzerowo&gt;Promienna'!C90:AA90)</f>
        <v>Σ: 1494</v>
      </c>
      <c r="AD86" s="146"/>
      <c r="AE86" s="54"/>
      <c r="AF86" s="54"/>
      <c r="AG86" s="54"/>
    </row>
    <row r="87" spans="1:33" ht="15.75" thickBo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71" t="s">
        <v>13</v>
      </c>
      <c r="Y87" s="72"/>
      <c r="Z87" s="72"/>
      <c r="AA87" s="72"/>
      <c r="AB87" s="72"/>
      <c r="AC87" s="73" t="str">
        <f>"Σ: "&amp;SUM(C85:AB85)+SUM('P Modzerowo&gt;Promienna'!C91:AA91)</f>
        <v>Σ: 1494</v>
      </c>
      <c r="AD87" s="146"/>
      <c r="AE87" s="54"/>
      <c r="AF87" s="54"/>
      <c r="AG87" s="54"/>
    </row>
    <row r="88" spans="1:33" x14ac:dyDescent="0.2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146"/>
      <c r="AE88" s="54"/>
      <c r="AF88" s="54"/>
      <c r="AG88" s="54"/>
    </row>
    <row r="89" spans="1:33" x14ac:dyDescent="0.2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146"/>
      <c r="AE89" s="146"/>
      <c r="AF89" s="54"/>
      <c r="AG89" s="54"/>
    </row>
    <row r="90" spans="1:33" x14ac:dyDescent="0.2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146"/>
      <c r="AE90" s="146"/>
      <c r="AF90" s="54"/>
      <c r="AG90" s="54"/>
    </row>
    <row r="91" spans="1:33" x14ac:dyDescent="0.2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146"/>
      <c r="AE91" s="146"/>
      <c r="AF91" s="54"/>
      <c r="AG91" s="54"/>
    </row>
    <row r="92" spans="1:33" x14ac:dyDescent="0.2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146"/>
      <c r="AE92" s="146"/>
      <c r="AF92" s="54"/>
      <c r="AG92" s="54"/>
    </row>
    <row r="93" spans="1:33" x14ac:dyDescent="0.2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146"/>
      <c r="AE93" s="146"/>
      <c r="AF93" s="54"/>
      <c r="AG93" s="54"/>
    </row>
    <row r="94" spans="1:33" x14ac:dyDescent="0.2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146"/>
      <c r="AE94" s="146"/>
      <c r="AF94" s="54"/>
      <c r="AG94" s="54"/>
    </row>
    <row r="95" spans="1:33" x14ac:dyDescent="0.2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146"/>
      <c r="AE95" s="146"/>
      <c r="AF95" s="54"/>
      <c r="AG95" s="54"/>
    </row>
    <row r="96" spans="1:33" x14ac:dyDescent="0.2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146"/>
      <c r="AE96" s="146"/>
      <c r="AF96" s="54"/>
      <c r="AG96" s="54"/>
    </row>
    <row r="97" spans="1:33" x14ac:dyDescent="0.2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146"/>
      <c r="AE97" s="146"/>
      <c r="AF97" s="54"/>
      <c r="AG97" s="54"/>
    </row>
    <row r="98" spans="1:33" x14ac:dyDescent="0.2">
      <c r="AD98" s="146"/>
      <c r="AE98" s="146"/>
    </row>
    <row r="99" spans="1:33" x14ac:dyDescent="0.2">
      <c r="AD99" s="146"/>
      <c r="AE99" s="146"/>
    </row>
    <row r="100" spans="1:33" x14ac:dyDescent="0.2">
      <c r="AD100" s="146"/>
      <c r="AE100" s="146"/>
    </row>
    <row r="101" spans="1:33" x14ac:dyDescent="0.2">
      <c r="AD101" s="146"/>
      <c r="AE101" s="146"/>
    </row>
    <row r="102" spans="1:33" x14ac:dyDescent="0.2">
      <c r="AD102" s="146"/>
      <c r="AE102" s="146"/>
    </row>
    <row r="103" spans="1:33" x14ac:dyDescent="0.2">
      <c r="AD103" s="146"/>
      <c r="AE103" s="146"/>
    </row>
    <row r="104" spans="1:33" x14ac:dyDescent="0.2">
      <c r="AD104" s="146"/>
      <c r="AE104" s="146"/>
    </row>
    <row r="105" spans="1:33" x14ac:dyDescent="0.2">
      <c r="AD105" s="146"/>
      <c r="AE105" s="146"/>
    </row>
    <row r="106" spans="1:33" x14ac:dyDescent="0.2">
      <c r="AD106" s="146"/>
      <c r="AE106" s="146"/>
    </row>
    <row r="107" spans="1:33" x14ac:dyDescent="0.2">
      <c r="AD107" s="146"/>
      <c r="AE107" s="146"/>
    </row>
    <row r="108" spans="1:33" x14ac:dyDescent="0.2">
      <c r="AD108" s="146"/>
      <c r="AE108" s="146"/>
    </row>
    <row r="109" spans="1:33" x14ac:dyDescent="0.2">
      <c r="AD109" s="146"/>
      <c r="AE109" s="146"/>
    </row>
    <row r="110" spans="1:33" x14ac:dyDescent="0.2">
      <c r="AD110" s="146"/>
      <c r="AE110" s="146"/>
    </row>
    <row r="111" spans="1:33" x14ac:dyDescent="0.2">
      <c r="AD111" s="146"/>
      <c r="AE111" s="146"/>
    </row>
    <row r="112" spans="1:33" x14ac:dyDescent="0.2">
      <c r="AD112" s="146"/>
      <c r="AE112" s="146"/>
    </row>
    <row r="113" spans="30:31" x14ac:dyDescent="0.2">
      <c r="AD113" s="147"/>
      <c r="AE113" s="147"/>
    </row>
    <row r="114" spans="30:31" x14ac:dyDescent="0.2">
      <c r="AD114" s="147"/>
      <c r="AE114" s="147"/>
    </row>
    <row r="115" spans="30:31" x14ac:dyDescent="0.2">
      <c r="AD115" s="147"/>
      <c r="AE115" s="147"/>
    </row>
    <row r="116" spans="30:31" x14ac:dyDescent="0.2">
      <c r="AD116" s="147"/>
      <c r="AE116" s="147"/>
    </row>
    <row r="117" spans="30:31" x14ac:dyDescent="0.2">
      <c r="AD117" s="147"/>
      <c r="AE117" s="147"/>
    </row>
    <row r="118" spans="30:31" x14ac:dyDescent="0.2">
      <c r="AD118" s="147"/>
      <c r="AE118" s="147"/>
    </row>
    <row r="119" spans="30:31" x14ac:dyDescent="0.2">
      <c r="AD119" s="147"/>
      <c r="AE119" s="147"/>
    </row>
    <row r="120" spans="30:31" x14ac:dyDescent="0.2">
      <c r="AD120" s="147"/>
      <c r="AE120" s="147"/>
    </row>
    <row r="121" spans="30:31" x14ac:dyDescent="0.2">
      <c r="AD121" s="147"/>
      <c r="AE121" s="147"/>
    </row>
    <row r="122" spans="30:31" x14ac:dyDescent="0.2">
      <c r="AD122" s="147"/>
      <c r="AE122" s="147"/>
    </row>
    <row r="123" spans="30:31" x14ac:dyDescent="0.2">
      <c r="AD123" s="147"/>
      <c r="AE123" s="147"/>
    </row>
    <row r="124" spans="30:31" x14ac:dyDescent="0.2">
      <c r="AD124" s="147"/>
      <c r="AE124" s="147"/>
    </row>
    <row r="125" spans="30:31" x14ac:dyDescent="0.2">
      <c r="AD125" s="147"/>
      <c r="AE125" s="147"/>
    </row>
    <row r="126" spans="30:31" x14ac:dyDescent="0.2">
      <c r="AD126" s="147"/>
      <c r="AE126" s="147"/>
    </row>
    <row r="127" spans="30:31" x14ac:dyDescent="0.2">
      <c r="AD127" s="147"/>
      <c r="AE127" s="147"/>
    </row>
    <row r="128" spans="30:31" x14ac:dyDescent="0.2">
      <c r="AD128" s="147"/>
      <c r="AE128" s="147"/>
    </row>
  </sheetData>
  <sheetProtection selectLockedCells="1" selectUnlockedCells="1"/>
  <mergeCells count="13">
    <mergeCell ref="A38:A40"/>
    <mergeCell ref="A44:A46"/>
    <mergeCell ref="A50:A52"/>
    <mergeCell ref="A8:A10"/>
    <mergeCell ref="A14:A16"/>
    <mergeCell ref="A20:A22"/>
    <mergeCell ref="A26:A28"/>
    <mergeCell ref="A32:A34"/>
    <mergeCell ref="A80:A82"/>
    <mergeCell ref="A62:A64"/>
    <mergeCell ref="A68:A70"/>
    <mergeCell ref="A74:A76"/>
    <mergeCell ref="A56:A58"/>
  </mergeCells>
  <conditionalFormatting sqref="AC8:AC83">
    <cfRule type="expression" dxfId="284" priority="951" stopIfTrue="1">
      <formula>AN8</formula>
    </cfRule>
  </conditionalFormatting>
  <conditionalFormatting sqref="C8:AB8">
    <cfRule type="cellIs" dxfId="283" priority="973" stopIfTrue="1" operator="equal">
      <formula>$AD8</formula>
    </cfRule>
  </conditionalFormatting>
  <conditionalFormatting sqref="AC14:AC17">
    <cfRule type="expression" dxfId="282" priority="250" stopIfTrue="1">
      <formula>AN14</formula>
    </cfRule>
  </conditionalFormatting>
  <conditionalFormatting sqref="C14:AB14">
    <cfRule type="cellIs" dxfId="281" priority="249" stopIfTrue="1" operator="equal">
      <formula>$AD14</formula>
    </cfRule>
  </conditionalFormatting>
  <conditionalFormatting sqref="C14:AB14">
    <cfRule type="cellIs" dxfId="280" priority="248" stopIfTrue="1" operator="equal">
      <formula>$AD14</formula>
    </cfRule>
  </conditionalFormatting>
  <conditionalFormatting sqref="AC14:AC17">
    <cfRule type="expression" dxfId="279" priority="247" stopIfTrue="1">
      <formula>AN14</formula>
    </cfRule>
  </conditionalFormatting>
  <conditionalFormatting sqref="C14:AB14">
    <cfRule type="cellIs" dxfId="278" priority="246" stopIfTrue="1" operator="equal">
      <formula>$AD14</formula>
    </cfRule>
  </conditionalFormatting>
  <conditionalFormatting sqref="AC14:AC17">
    <cfRule type="expression" dxfId="277" priority="245" stopIfTrue="1">
      <formula>AN14</formula>
    </cfRule>
  </conditionalFormatting>
  <conditionalFormatting sqref="C14:AB14">
    <cfRule type="cellIs" dxfId="276" priority="244" stopIfTrue="1" operator="equal">
      <formula>$AD14</formula>
    </cfRule>
  </conditionalFormatting>
  <conditionalFormatting sqref="AC20:AC23">
    <cfRule type="expression" dxfId="275" priority="243" stopIfTrue="1">
      <formula>AN20</formula>
    </cfRule>
  </conditionalFormatting>
  <conditionalFormatting sqref="C20:AB20">
    <cfRule type="cellIs" dxfId="274" priority="242" stopIfTrue="1" operator="equal">
      <formula>$AD20</formula>
    </cfRule>
  </conditionalFormatting>
  <conditionalFormatting sqref="C20:AB20">
    <cfRule type="cellIs" dxfId="273" priority="241" stopIfTrue="1" operator="equal">
      <formula>$AD20</formula>
    </cfRule>
  </conditionalFormatting>
  <conditionalFormatting sqref="AC20:AC23">
    <cfRule type="expression" dxfId="272" priority="240" stopIfTrue="1">
      <formula>AN20</formula>
    </cfRule>
  </conditionalFormatting>
  <conditionalFormatting sqref="C20:AB20">
    <cfRule type="cellIs" dxfId="271" priority="239" stopIfTrue="1" operator="equal">
      <formula>$AD20</formula>
    </cfRule>
  </conditionalFormatting>
  <conditionalFormatting sqref="AC20:AC23">
    <cfRule type="expression" dxfId="270" priority="238" stopIfTrue="1">
      <formula>AN20</formula>
    </cfRule>
  </conditionalFormatting>
  <conditionalFormatting sqref="C20:AB20">
    <cfRule type="cellIs" dxfId="269" priority="237" stopIfTrue="1" operator="equal">
      <formula>$AD20</formula>
    </cfRule>
  </conditionalFormatting>
  <conditionalFormatting sqref="AC26:AC29">
    <cfRule type="expression" dxfId="268" priority="236" stopIfTrue="1">
      <formula>AN26</formula>
    </cfRule>
  </conditionalFormatting>
  <conditionalFormatting sqref="C26:AB26">
    <cfRule type="cellIs" dxfId="267" priority="235" stopIfTrue="1" operator="equal">
      <formula>$AD26</formula>
    </cfRule>
  </conditionalFormatting>
  <conditionalFormatting sqref="C26:AB26">
    <cfRule type="cellIs" dxfId="266" priority="234" stopIfTrue="1" operator="equal">
      <formula>$AD26</formula>
    </cfRule>
  </conditionalFormatting>
  <conditionalFormatting sqref="AC26:AC29">
    <cfRule type="expression" dxfId="265" priority="233" stopIfTrue="1">
      <formula>AN26</formula>
    </cfRule>
  </conditionalFormatting>
  <conditionalFormatting sqref="C26:AB26">
    <cfRule type="cellIs" dxfId="264" priority="232" stopIfTrue="1" operator="equal">
      <formula>$AD26</formula>
    </cfRule>
  </conditionalFormatting>
  <conditionalFormatting sqref="AC26:AC29">
    <cfRule type="expression" dxfId="263" priority="231" stopIfTrue="1">
      <formula>AN26</formula>
    </cfRule>
  </conditionalFormatting>
  <conditionalFormatting sqref="C26:AB26">
    <cfRule type="cellIs" dxfId="262" priority="230" stopIfTrue="1" operator="equal">
      <formula>$AD26</formula>
    </cfRule>
  </conditionalFormatting>
  <conditionalFormatting sqref="AC32:AC35">
    <cfRule type="expression" dxfId="261" priority="229" stopIfTrue="1">
      <formula>AN32</formula>
    </cfRule>
  </conditionalFormatting>
  <conditionalFormatting sqref="C32:AB32">
    <cfRule type="cellIs" dxfId="260" priority="228" stopIfTrue="1" operator="equal">
      <formula>$AD32</formula>
    </cfRule>
  </conditionalFormatting>
  <conditionalFormatting sqref="C32:AB32">
    <cfRule type="cellIs" dxfId="259" priority="227" stopIfTrue="1" operator="equal">
      <formula>$AD32</formula>
    </cfRule>
  </conditionalFormatting>
  <conditionalFormatting sqref="AC32:AC35">
    <cfRule type="expression" dxfId="258" priority="226" stopIfTrue="1">
      <formula>AN32</formula>
    </cfRule>
  </conditionalFormatting>
  <conditionalFormatting sqref="C32:AB32">
    <cfRule type="cellIs" dxfId="257" priority="225" stopIfTrue="1" operator="equal">
      <formula>$AD32</formula>
    </cfRule>
  </conditionalFormatting>
  <conditionalFormatting sqref="AC32:AC35">
    <cfRule type="expression" dxfId="256" priority="224" stopIfTrue="1">
      <formula>AN32</formula>
    </cfRule>
  </conditionalFormatting>
  <conditionalFormatting sqref="C32:AB32">
    <cfRule type="cellIs" dxfId="255" priority="223" stopIfTrue="1" operator="equal">
      <formula>$AD32</formula>
    </cfRule>
  </conditionalFormatting>
  <conditionalFormatting sqref="AC38:AC41">
    <cfRule type="expression" dxfId="254" priority="222" stopIfTrue="1">
      <formula>AN38</formula>
    </cfRule>
  </conditionalFormatting>
  <conditionalFormatting sqref="C38:AB38">
    <cfRule type="cellIs" dxfId="253" priority="221" stopIfTrue="1" operator="equal">
      <formula>$AD38</formula>
    </cfRule>
  </conditionalFormatting>
  <conditionalFormatting sqref="C38:AB38">
    <cfRule type="cellIs" dxfId="252" priority="220" stopIfTrue="1" operator="equal">
      <formula>$AD38</formula>
    </cfRule>
  </conditionalFormatting>
  <conditionalFormatting sqref="AC38:AC41">
    <cfRule type="expression" dxfId="251" priority="219" stopIfTrue="1">
      <formula>AN38</formula>
    </cfRule>
  </conditionalFormatting>
  <conditionalFormatting sqref="C38:AB38">
    <cfRule type="cellIs" dxfId="250" priority="218" stopIfTrue="1" operator="equal">
      <formula>$AD38</formula>
    </cfRule>
  </conditionalFormatting>
  <conditionalFormatting sqref="AC38:AC41">
    <cfRule type="expression" dxfId="249" priority="217" stopIfTrue="1">
      <formula>AN38</formula>
    </cfRule>
  </conditionalFormatting>
  <conditionalFormatting sqref="C38:AB38">
    <cfRule type="cellIs" dxfId="248" priority="216" stopIfTrue="1" operator="equal">
      <formula>$AD38</formula>
    </cfRule>
  </conditionalFormatting>
  <conditionalFormatting sqref="AC44:AC47">
    <cfRule type="expression" dxfId="247" priority="215" stopIfTrue="1">
      <formula>AN44</formula>
    </cfRule>
  </conditionalFormatting>
  <conditionalFormatting sqref="C44:AB44">
    <cfRule type="cellIs" dxfId="246" priority="214" stopIfTrue="1" operator="equal">
      <formula>$AD44</formula>
    </cfRule>
  </conditionalFormatting>
  <conditionalFormatting sqref="C44:AB44">
    <cfRule type="cellIs" dxfId="245" priority="213" stopIfTrue="1" operator="equal">
      <formula>$AD44</formula>
    </cfRule>
  </conditionalFormatting>
  <conditionalFormatting sqref="AC44:AC47">
    <cfRule type="expression" dxfId="244" priority="212" stopIfTrue="1">
      <formula>AN44</formula>
    </cfRule>
  </conditionalFormatting>
  <conditionalFormatting sqref="C44:AB44">
    <cfRule type="cellIs" dxfId="243" priority="211" stopIfTrue="1" operator="equal">
      <formula>$AD44</formula>
    </cfRule>
  </conditionalFormatting>
  <conditionalFormatting sqref="AC44:AC47">
    <cfRule type="expression" dxfId="242" priority="210" stopIfTrue="1">
      <formula>AN44</formula>
    </cfRule>
  </conditionalFormatting>
  <conditionalFormatting sqref="C44:AB44">
    <cfRule type="cellIs" dxfId="241" priority="209" stopIfTrue="1" operator="equal">
      <formula>$AD44</formula>
    </cfRule>
  </conditionalFormatting>
  <conditionalFormatting sqref="AC50:AC77">
    <cfRule type="expression" dxfId="240" priority="208" stopIfTrue="1">
      <formula>AN50</formula>
    </cfRule>
  </conditionalFormatting>
  <conditionalFormatting sqref="C50:AB50">
    <cfRule type="cellIs" dxfId="239" priority="207" stopIfTrue="1" operator="equal">
      <formula>$AD50</formula>
    </cfRule>
  </conditionalFormatting>
  <conditionalFormatting sqref="C50:AB50">
    <cfRule type="cellIs" dxfId="238" priority="206" stopIfTrue="1" operator="equal">
      <formula>$AD50</formula>
    </cfRule>
  </conditionalFormatting>
  <conditionalFormatting sqref="AC50:AC77">
    <cfRule type="expression" dxfId="237" priority="205" stopIfTrue="1">
      <formula>AN50</formula>
    </cfRule>
  </conditionalFormatting>
  <conditionalFormatting sqref="C50:AB50">
    <cfRule type="cellIs" dxfId="236" priority="204" stopIfTrue="1" operator="equal">
      <formula>$AD50</formula>
    </cfRule>
  </conditionalFormatting>
  <conditionalFormatting sqref="AC50:AC77">
    <cfRule type="expression" dxfId="235" priority="203" stopIfTrue="1">
      <formula>AN50</formula>
    </cfRule>
  </conditionalFormatting>
  <conditionalFormatting sqref="C50:AB50">
    <cfRule type="cellIs" dxfId="234" priority="202" stopIfTrue="1" operator="equal">
      <formula>$AD50</formula>
    </cfRule>
  </conditionalFormatting>
  <conditionalFormatting sqref="AC80:AC83">
    <cfRule type="expression" dxfId="233" priority="201" stopIfTrue="1">
      <formula>AN80</formula>
    </cfRule>
  </conditionalFormatting>
  <conditionalFormatting sqref="C80:AB80">
    <cfRule type="cellIs" dxfId="232" priority="200" stopIfTrue="1" operator="equal">
      <formula>$AD80</formula>
    </cfRule>
  </conditionalFormatting>
  <conditionalFormatting sqref="C80:AB80">
    <cfRule type="cellIs" dxfId="231" priority="199" stopIfTrue="1" operator="equal">
      <formula>$AD80</formula>
    </cfRule>
  </conditionalFormatting>
  <conditionalFormatting sqref="AC80:AC83">
    <cfRule type="expression" dxfId="230" priority="198" stopIfTrue="1">
      <formula>AN80</formula>
    </cfRule>
  </conditionalFormatting>
  <conditionalFormatting sqref="C80:AB80">
    <cfRule type="cellIs" dxfId="229" priority="197" stopIfTrue="1" operator="equal">
      <formula>$AD80</formula>
    </cfRule>
  </conditionalFormatting>
  <conditionalFormatting sqref="AC80:AC83">
    <cfRule type="expression" dxfId="228" priority="196" stopIfTrue="1">
      <formula>AN80</formula>
    </cfRule>
  </conditionalFormatting>
  <conditionalFormatting sqref="C80:AB80">
    <cfRule type="cellIs" dxfId="227" priority="195" stopIfTrue="1" operator="equal">
      <formula>$AD80</formula>
    </cfRule>
  </conditionalFormatting>
  <conditionalFormatting sqref="C14:AB14">
    <cfRule type="cellIs" dxfId="226" priority="103" stopIfTrue="1" operator="equal">
      <formula>$AD14</formula>
    </cfRule>
  </conditionalFormatting>
  <conditionalFormatting sqref="C20:AB20">
    <cfRule type="cellIs" dxfId="225" priority="102" stopIfTrue="1" operator="equal">
      <formula>$AD20</formula>
    </cfRule>
  </conditionalFormatting>
  <conditionalFormatting sqref="C26:AB26">
    <cfRule type="cellIs" dxfId="224" priority="101" stopIfTrue="1" operator="equal">
      <formula>$AD26</formula>
    </cfRule>
  </conditionalFormatting>
  <conditionalFormatting sqref="AC32:AC35">
    <cfRule type="expression" dxfId="223" priority="100" stopIfTrue="1">
      <formula>AN32</formula>
    </cfRule>
  </conditionalFormatting>
  <conditionalFormatting sqref="C32:AB32">
    <cfRule type="cellIs" dxfId="222" priority="99" stopIfTrue="1" operator="equal">
      <formula>$AD32</formula>
    </cfRule>
  </conditionalFormatting>
  <conditionalFormatting sqref="C32:AB32">
    <cfRule type="cellIs" dxfId="221" priority="98" stopIfTrue="1" operator="equal">
      <formula>$AD32</formula>
    </cfRule>
  </conditionalFormatting>
  <conditionalFormatting sqref="AC32:AC35">
    <cfRule type="expression" dxfId="220" priority="97" stopIfTrue="1">
      <formula>AN32</formula>
    </cfRule>
  </conditionalFormatting>
  <conditionalFormatting sqref="C32:AB32">
    <cfRule type="cellIs" dxfId="219" priority="96" stopIfTrue="1" operator="equal">
      <formula>$AD32</formula>
    </cfRule>
  </conditionalFormatting>
  <conditionalFormatting sqref="AC32:AC35">
    <cfRule type="expression" dxfId="218" priority="95" stopIfTrue="1">
      <formula>AN32</formula>
    </cfRule>
  </conditionalFormatting>
  <conditionalFormatting sqref="C32:AB32">
    <cfRule type="cellIs" dxfId="217" priority="94" stopIfTrue="1" operator="equal">
      <formula>$AD32</formula>
    </cfRule>
  </conditionalFormatting>
  <conditionalFormatting sqref="AC38:AC41">
    <cfRule type="expression" dxfId="216" priority="93" stopIfTrue="1">
      <formula>AN38</formula>
    </cfRule>
  </conditionalFormatting>
  <conditionalFormatting sqref="C38:AB38">
    <cfRule type="cellIs" dxfId="215" priority="92" stopIfTrue="1" operator="equal">
      <formula>$AD38</formula>
    </cfRule>
  </conditionalFormatting>
  <conditionalFormatting sqref="C38:AB38">
    <cfRule type="cellIs" dxfId="214" priority="91" stopIfTrue="1" operator="equal">
      <formula>$AD38</formula>
    </cfRule>
  </conditionalFormatting>
  <conditionalFormatting sqref="AC38:AC41">
    <cfRule type="expression" dxfId="213" priority="90" stopIfTrue="1">
      <formula>AN38</formula>
    </cfRule>
  </conditionalFormatting>
  <conditionalFormatting sqref="C38:AB38">
    <cfRule type="cellIs" dxfId="212" priority="89" stopIfTrue="1" operator="equal">
      <formula>$AD38</formula>
    </cfRule>
  </conditionalFormatting>
  <conditionalFormatting sqref="AC38:AC41">
    <cfRule type="expression" dxfId="211" priority="88" stopIfTrue="1">
      <formula>AN38</formula>
    </cfRule>
  </conditionalFormatting>
  <conditionalFormatting sqref="C38:AB38">
    <cfRule type="cellIs" dxfId="210" priority="87" stopIfTrue="1" operator="equal">
      <formula>$AD38</formula>
    </cfRule>
  </conditionalFormatting>
  <conditionalFormatting sqref="C32:AB32">
    <cfRule type="cellIs" dxfId="209" priority="86" stopIfTrue="1" operator="equal">
      <formula>$AD32</formula>
    </cfRule>
  </conditionalFormatting>
  <conditionalFormatting sqref="C38:AB38">
    <cfRule type="cellIs" dxfId="208" priority="85" stopIfTrue="1" operator="equal">
      <formula>$AD38</formula>
    </cfRule>
  </conditionalFormatting>
  <conditionalFormatting sqref="C44:AB44">
    <cfRule type="cellIs" dxfId="207" priority="84" stopIfTrue="1" operator="equal">
      <formula>$AD44</formula>
    </cfRule>
  </conditionalFormatting>
  <conditionalFormatting sqref="AC50:AC77">
    <cfRule type="expression" dxfId="206" priority="83" stopIfTrue="1">
      <formula>AN50</formula>
    </cfRule>
  </conditionalFormatting>
  <conditionalFormatting sqref="C50:AB50">
    <cfRule type="cellIs" dxfId="205" priority="82" stopIfTrue="1" operator="equal">
      <formula>$AD50</formula>
    </cfRule>
  </conditionalFormatting>
  <conditionalFormatting sqref="C50:AB50">
    <cfRule type="cellIs" dxfId="204" priority="81" stopIfTrue="1" operator="equal">
      <formula>$AD50</formula>
    </cfRule>
  </conditionalFormatting>
  <conditionalFormatting sqref="AC50:AC77">
    <cfRule type="expression" dxfId="203" priority="80" stopIfTrue="1">
      <formula>AN50</formula>
    </cfRule>
  </conditionalFormatting>
  <conditionalFormatting sqref="C50:AB50">
    <cfRule type="cellIs" dxfId="202" priority="79" stopIfTrue="1" operator="equal">
      <formula>$AD50</formula>
    </cfRule>
  </conditionalFormatting>
  <conditionalFormatting sqref="AC50:AC77">
    <cfRule type="expression" dxfId="201" priority="78" stopIfTrue="1">
      <formula>AN50</formula>
    </cfRule>
  </conditionalFormatting>
  <conditionalFormatting sqref="C50:AB50">
    <cfRule type="cellIs" dxfId="200" priority="77" stopIfTrue="1" operator="equal">
      <formula>$AD50</formula>
    </cfRule>
  </conditionalFormatting>
  <conditionalFormatting sqref="AC80:AC83">
    <cfRule type="expression" dxfId="199" priority="76" stopIfTrue="1">
      <formula>AN80</formula>
    </cfRule>
  </conditionalFormatting>
  <conditionalFormatting sqref="C80:AB80">
    <cfRule type="cellIs" dxfId="198" priority="75" stopIfTrue="1" operator="equal">
      <formula>$AD80</formula>
    </cfRule>
  </conditionalFormatting>
  <conditionalFormatting sqref="C80:AB80">
    <cfRule type="cellIs" dxfId="197" priority="74" stopIfTrue="1" operator="equal">
      <formula>$AD80</formula>
    </cfRule>
  </conditionalFormatting>
  <conditionalFormatting sqref="AC80:AC83">
    <cfRule type="expression" dxfId="196" priority="73" stopIfTrue="1">
      <formula>AN80</formula>
    </cfRule>
  </conditionalFormatting>
  <conditionalFormatting sqref="C80:AB80">
    <cfRule type="cellIs" dxfId="195" priority="72" stopIfTrue="1" operator="equal">
      <formula>$AD80</formula>
    </cfRule>
  </conditionalFormatting>
  <conditionalFormatting sqref="AC80:AC83">
    <cfRule type="expression" dxfId="194" priority="71" stopIfTrue="1">
      <formula>AN80</formula>
    </cfRule>
  </conditionalFormatting>
  <conditionalFormatting sqref="C80:AB80">
    <cfRule type="cellIs" dxfId="193" priority="70" stopIfTrue="1" operator="equal">
      <formula>$AD80</formula>
    </cfRule>
  </conditionalFormatting>
  <conditionalFormatting sqref="C50:AB50">
    <cfRule type="cellIs" dxfId="192" priority="69" stopIfTrue="1" operator="equal">
      <formula>$AD50</formula>
    </cfRule>
  </conditionalFormatting>
  <conditionalFormatting sqref="C80:AB80">
    <cfRule type="cellIs" dxfId="191" priority="68" stopIfTrue="1" operator="equal">
      <formula>$AD80</formula>
    </cfRule>
  </conditionalFormatting>
  <conditionalFormatting sqref="AC56:AC59">
    <cfRule type="expression" dxfId="190" priority="67" stopIfTrue="1">
      <formula>AN56</formula>
    </cfRule>
  </conditionalFormatting>
  <conditionalFormatting sqref="C56:AB56">
    <cfRule type="cellIs" dxfId="189" priority="66" stopIfTrue="1" operator="equal">
      <formula>$AD56</formula>
    </cfRule>
  </conditionalFormatting>
  <conditionalFormatting sqref="C56:AB56">
    <cfRule type="cellIs" dxfId="188" priority="65" stopIfTrue="1" operator="equal">
      <formula>$AD56</formula>
    </cfRule>
  </conditionalFormatting>
  <conditionalFormatting sqref="AC56:AC59">
    <cfRule type="expression" dxfId="187" priority="64" stopIfTrue="1">
      <formula>AN56</formula>
    </cfRule>
  </conditionalFormatting>
  <conditionalFormatting sqref="C56:AB56">
    <cfRule type="cellIs" dxfId="186" priority="63" stopIfTrue="1" operator="equal">
      <formula>$AD56</formula>
    </cfRule>
  </conditionalFormatting>
  <conditionalFormatting sqref="AC56:AC59">
    <cfRule type="expression" dxfId="185" priority="62" stopIfTrue="1">
      <formula>AN56</formula>
    </cfRule>
  </conditionalFormatting>
  <conditionalFormatting sqref="C56:AB56">
    <cfRule type="cellIs" dxfId="184" priority="61" stopIfTrue="1" operator="equal">
      <formula>$AD56</formula>
    </cfRule>
  </conditionalFormatting>
  <conditionalFormatting sqref="AC56:AC59">
    <cfRule type="expression" dxfId="183" priority="60" stopIfTrue="1">
      <formula>AN56</formula>
    </cfRule>
  </conditionalFormatting>
  <conditionalFormatting sqref="C56:AB56">
    <cfRule type="cellIs" dxfId="182" priority="59" stopIfTrue="1" operator="equal">
      <formula>$AD56</formula>
    </cfRule>
  </conditionalFormatting>
  <conditionalFormatting sqref="C56:AB56">
    <cfRule type="cellIs" dxfId="181" priority="58" stopIfTrue="1" operator="equal">
      <formula>$AD56</formula>
    </cfRule>
  </conditionalFormatting>
  <conditionalFormatting sqref="AC56:AC59">
    <cfRule type="expression" dxfId="180" priority="57" stopIfTrue="1">
      <formula>AN56</formula>
    </cfRule>
  </conditionalFormatting>
  <conditionalFormatting sqref="C56:AB56">
    <cfRule type="cellIs" dxfId="179" priority="56" stopIfTrue="1" operator="equal">
      <formula>$AD56</formula>
    </cfRule>
  </conditionalFormatting>
  <conditionalFormatting sqref="AC56:AC59">
    <cfRule type="expression" dxfId="178" priority="55" stopIfTrue="1">
      <formula>AN56</formula>
    </cfRule>
  </conditionalFormatting>
  <conditionalFormatting sqref="C56:AB56">
    <cfRule type="cellIs" dxfId="177" priority="54" stopIfTrue="1" operator="equal">
      <formula>$AD56</formula>
    </cfRule>
  </conditionalFormatting>
  <conditionalFormatting sqref="C56:AB56">
    <cfRule type="cellIs" dxfId="176" priority="53" stopIfTrue="1" operator="equal">
      <formula>$AD56</formula>
    </cfRule>
  </conditionalFormatting>
  <conditionalFormatting sqref="AC62:AC65">
    <cfRule type="expression" dxfId="175" priority="52" stopIfTrue="1">
      <formula>AN62</formula>
    </cfRule>
  </conditionalFormatting>
  <conditionalFormatting sqref="C62:AB62">
    <cfRule type="cellIs" dxfId="174" priority="51" stopIfTrue="1" operator="equal">
      <formula>$AD62</formula>
    </cfRule>
  </conditionalFormatting>
  <conditionalFormatting sqref="C62:AB62">
    <cfRule type="cellIs" dxfId="173" priority="50" stopIfTrue="1" operator="equal">
      <formula>$AD62</formula>
    </cfRule>
  </conditionalFormatting>
  <conditionalFormatting sqref="AC62:AC65">
    <cfRule type="expression" dxfId="172" priority="49" stopIfTrue="1">
      <formula>AN62</formula>
    </cfRule>
  </conditionalFormatting>
  <conditionalFormatting sqref="C62:AB62">
    <cfRule type="cellIs" dxfId="171" priority="48" stopIfTrue="1" operator="equal">
      <formula>$AD62</formula>
    </cfRule>
  </conditionalFormatting>
  <conditionalFormatting sqref="AC62:AC65">
    <cfRule type="expression" dxfId="170" priority="47" stopIfTrue="1">
      <formula>AN62</formula>
    </cfRule>
  </conditionalFormatting>
  <conditionalFormatting sqref="C62:AB62">
    <cfRule type="cellIs" dxfId="169" priority="46" stopIfTrue="1" operator="equal">
      <formula>$AD62</formula>
    </cfRule>
  </conditionalFormatting>
  <conditionalFormatting sqref="AC62:AC65">
    <cfRule type="expression" dxfId="168" priority="45" stopIfTrue="1">
      <formula>AN62</formula>
    </cfRule>
  </conditionalFormatting>
  <conditionalFormatting sqref="C62:AB62">
    <cfRule type="cellIs" dxfId="167" priority="44" stopIfTrue="1" operator="equal">
      <formula>$AD62</formula>
    </cfRule>
  </conditionalFormatting>
  <conditionalFormatting sqref="C62:AB62">
    <cfRule type="cellIs" dxfId="166" priority="43" stopIfTrue="1" operator="equal">
      <formula>$AD62</formula>
    </cfRule>
  </conditionalFormatting>
  <conditionalFormatting sqref="AC62:AC65">
    <cfRule type="expression" dxfId="165" priority="42" stopIfTrue="1">
      <formula>AN62</formula>
    </cfRule>
  </conditionalFormatting>
  <conditionalFormatting sqref="C62:AB62">
    <cfRule type="cellIs" dxfId="164" priority="41" stopIfTrue="1" operator="equal">
      <formula>$AD62</formula>
    </cfRule>
  </conditionalFormatting>
  <conditionalFormatting sqref="AC62:AC65">
    <cfRule type="expression" dxfId="163" priority="40" stopIfTrue="1">
      <formula>AN62</formula>
    </cfRule>
  </conditionalFormatting>
  <conditionalFormatting sqref="C62:AB62">
    <cfRule type="cellIs" dxfId="162" priority="39" stopIfTrue="1" operator="equal">
      <formula>$AD62</formula>
    </cfRule>
  </conditionalFormatting>
  <conditionalFormatting sqref="C62:AB62">
    <cfRule type="cellIs" dxfId="161" priority="38" stopIfTrue="1" operator="equal">
      <formula>$AD62</formula>
    </cfRule>
  </conditionalFormatting>
  <conditionalFormatting sqref="AC68:AC77">
    <cfRule type="expression" dxfId="160" priority="37" stopIfTrue="1">
      <formula>AN68</formula>
    </cfRule>
  </conditionalFormatting>
  <conditionalFormatting sqref="C68:AB68">
    <cfRule type="cellIs" dxfId="159" priority="36" stopIfTrue="1" operator="equal">
      <formula>$AD68</formula>
    </cfRule>
  </conditionalFormatting>
  <conditionalFormatting sqref="C68:AB68">
    <cfRule type="cellIs" dxfId="158" priority="35" stopIfTrue="1" operator="equal">
      <formula>$AD68</formula>
    </cfRule>
  </conditionalFormatting>
  <conditionalFormatting sqref="AC68:AC77">
    <cfRule type="expression" dxfId="157" priority="34" stopIfTrue="1">
      <formula>AN68</formula>
    </cfRule>
  </conditionalFormatting>
  <conditionalFormatting sqref="C68:AB68">
    <cfRule type="cellIs" dxfId="156" priority="33" stopIfTrue="1" operator="equal">
      <formula>$AD68</formula>
    </cfRule>
  </conditionalFormatting>
  <conditionalFormatting sqref="AC68:AC77">
    <cfRule type="expression" dxfId="155" priority="32" stopIfTrue="1">
      <formula>AN68</formula>
    </cfRule>
  </conditionalFormatting>
  <conditionalFormatting sqref="C68:AB68">
    <cfRule type="cellIs" dxfId="154" priority="31" stopIfTrue="1" operator="equal">
      <formula>$AD68</formula>
    </cfRule>
  </conditionalFormatting>
  <conditionalFormatting sqref="AC68:AC77">
    <cfRule type="expression" dxfId="153" priority="30" stopIfTrue="1">
      <formula>AN68</formula>
    </cfRule>
  </conditionalFormatting>
  <conditionalFormatting sqref="C68:AB68">
    <cfRule type="cellIs" dxfId="152" priority="29" stopIfTrue="1" operator="equal">
      <formula>$AD68</formula>
    </cfRule>
  </conditionalFormatting>
  <conditionalFormatting sqref="C68:AB68">
    <cfRule type="cellIs" dxfId="151" priority="28" stopIfTrue="1" operator="equal">
      <formula>$AD68</formula>
    </cfRule>
  </conditionalFormatting>
  <conditionalFormatting sqref="AC68:AC77">
    <cfRule type="expression" dxfId="150" priority="27" stopIfTrue="1">
      <formula>AN68</formula>
    </cfRule>
  </conditionalFormatting>
  <conditionalFormatting sqref="C68:AB68">
    <cfRule type="cellIs" dxfId="149" priority="26" stopIfTrue="1" operator="equal">
      <formula>$AD68</formula>
    </cfRule>
  </conditionalFormatting>
  <conditionalFormatting sqref="AC68:AC77">
    <cfRule type="expression" dxfId="148" priority="25" stopIfTrue="1">
      <formula>AN68</formula>
    </cfRule>
  </conditionalFormatting>
  <conditionalFormatting sqref="C68:AB68">
    <cfRule type="cellIs" dxfId="147" priority="24" stopIfTrue="1" operator="equal">
      <formula>$AD68</formula>
    </cfRule>
  </conditionalFormatting>
  <conditionalFormatting sqref="C68:AB68">
    <cfRule type="cellIs" dxfId="146" priority="23" stopIfTrue="1" operator="equal">
      <formula>$AD68</formula>
    </cfRule>
  </conditionalFormatting>
  <conditionalFormatting sqref="AC74:AC77">
    <cfRule type="expression" dxfId="145" priority="22" stopIfTrue="1">
      <formula>AN74</formula>
    </cfRule>
  </conditionalFormatting>
  <conditionalFormatting sqref="C74:AB74">
    <cfRule type="cellIs" dxfId="144" priority="21" stopIfTrue="1" operator="equal">
      <formula>$AD74</formula>
    </cfRule>
  </conditionalFormatting>
  <conditionalFormatting sqref="C74:AB74">
    <cfRule type="cellIs" dxfId="143" priority="20" stopIfTrue="1" operator="equal">
      <formula>$AD74</formula>
    </cfRule>
  </conditionalFormatting>
  <conditionalFormatting sqref="AC74:AC77">
    <cfRule type="expression" dxfId="142" priority="19" stopIfTrue="1">
      <formula>AN74</formula>
    </cfRule>
  </conditionalFormatting>
  <conditionalFormatting sqref="C74:AB74">
    <cfRule type="cellIs" dxfId="141" priority="18" stopIfTrue="1" operator="equal">
      <formula>$AD74</formula>
    </cfRule>
  </conditionalFormatting>
  <conditionalFormatting sqref="AC74:AC77">
    <cfRule type="expression" dxfId="140" priority="17" stopIfTrue="1">
      <formula>AN74</formula>
    </cfRule>
  </conditionalFormatting>
  <conditionalFormatting sqref="C74:AB74">
    <cfRule type="cellIs" dxfId="139" priority="16" stopIfTrue="1" operator="equal">
      <formula>$AD74</formula>
    </cfRule>
  </conditionalFormatting>
  <conditionalFormatting sqref="AC74:AC77">
    <cfRule type="expression" dxfId="138" priority="15" stopIfTrue="1">
      <formula>AN74</formula>
    </cfRule>
  </conditionalFormatting>
  <conditionalFormatting sqref="C74:AB74">
    <cfRule type="cellIs" dxfId="137" priority="14" stopIfTrue="1" operator="equal">
      <formula>$AD74</formula>
    </cfRule>
  </conditionalFormatting>
  <conditionalFormatting sqref="C74:AB74">
    <cfRule type="cellIs" dxfId="136" priority="13" stopIfTrue="1" operator="equal">
      <formula>$AD74</formula>
    </cfRule>
  </conditionalFormatting>
  <conditionalFormatting sqref="AC74:AC77">
    <cfRule type="expression" dxfId="135" priority="12" stopIfTrue="1">
      <formula>AN74</formula>
    </cfRule>
  </conditionalFormatting>
  <conditionalFormatting sqref="C74:AB74">
    <cfRule type="cellIs" dxfId="134" priority="11" stopIfTrue="1" operator="equal">
      <formula>$AD74</formula>
    </cfRule>
  </conditionalFormatting>
  <conditionalFormatting sqref="AC74:AC77">
    <cfRule type="expression" dxfId="133" priority="10" stopIfTrue="1">
      <formula>AN74</formula>
    </cfRule>
  </conditionalFormatting>
  <conditionalFormatting sqref="C74:AB74">
    <cfRule type="cellIs" dxfId="132" priority="9" stopIfTrue="1" operator="equal">
      <formula>$AD74</formula>
    </cfRule>
  </conditionalFormatting>
  <conditionalFormatting sqref="C74:AB74">
    <cfRule type="cellIs" dxfId="131" priority="8" stopIfTrue="1" operator="equal">
      <formula>$AD74</formula>
    </cfRule>
  </conditionalFormatting>
  <conditionalFormatting sqref="X20:AB20">
    <cfRule type="cellIs" dxfId="130" priority="7" stopIfTrue="1" operator="equal">
      <formula>$AD20</formula>
    </cfRule>
  </conditionalFormatting>
  <conditionalFormatting sqref="X26:AB26">
    <cfRule type="cellIs" dxfId="129" priority="6" stopIfTrue="1" operator="equal">
      <formula>$AD26</formula>
    </cfRule>
  </conditionalFormatting>
  <conditionalFormatting sqref="X32:AB32">
    <cfRule type="cellIs" dxfId="128" priority="5" stopIfTrue="1" operator="equal">
      <formula>$AD32</formula>
    </cfRule>
  </conditionalFormatting>
  <conditionalFormatting sqref="X38:AB38">
    <cfRule type="cellIs" dxfId="127" priority="4" stopIfTrue="1" operator="equal">
      <formula>$AD38</formula>
    </cfRule>
  </conditionalFormatting>
  <conditionalFormatting sqref="X62:AB62">
    <cfRule type="cellIs" dxfId="126" priority="3" stopIfTrue="1" operator="equal">
      <formula>$AD62</formula>
    </cfRule>
  </conditionalFormatting>
  <conditionalFormatting sqref="X74:AB74">
    <cfRule type="cellIs" dxfId="125" priority="2" stopIfTrue="1" operator="equal">
      <formula>$AD74</formula>
    </cfRule>
  </conditionalFormatting>
  <conditionalFormatting sqref="X80:AB80">
    <cfRule type="cellIs" dxfId="124" priority="1" stopIfTrue="1" operator="equal">
      <formula>$AD80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8" man="1"/>
    <brk id="53" max="28" man="1"/>
    <brk id="77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B5" sqref="B5"/>
    </sheetView>
  </sheetViews>
  <sheetFormatPr defaultColWidth="9.140625" defaultRowHeight="15" x14ac:dyDescent="0.2"/>
  <cols>
    <col min="1" max="1" width="10.7109375" style="42" customWidth="1"/>
    <col min="2" max="2" width="7.7109375" style="42" customWidth="1"/>
    <col min="3" max="27" width="4.42578125" style="42" customWidth="1"/>
    <col min="28" max="28" width="11.7109375" style="42" customWidth="1"/>
    <col min="29" max="30" width="9.140625" style="148"/>
    <col min="31" max="16384" width="9.140625" style="42"/>
  </cols>
  <sheetData>
    <row r="1" spans="1:32" ht="21.95" customHeight="1" x14ac:dyDescent="0.2">
      <c r="A1" s="18" t="s">
        <v>15</v>
      </c>
      <c r="B1" s="37"/>
      <c r="C1" s="37"/>
      <c r="D1" s="37"/>
      <c r="E1" s="37"/>
      <c r="F1" s="38"/>
      <c r="G1" s="38"/>
      <c r="H1" s="38"/>
      <c r="I1" s="38"/>
      <c r="J1" s="38"/>
      <c r="K1" s="38"/>
      <c r="L1" s="38"/>
      <c r="M1" s="38"/>
      <c r="N1" s="38"/>
      <c r="O1" s="39"/>
      <c r="P1" s="59" t="s">
        <v>68</v>
      </c>
      <c r="Q1" s="19"/>
      <c r="R1" s="19"/>
      <c r="S1" s="19"/>
      <c r="T1" s="19"/>
      <c r="U1" s="19"/>
      <c r="V1" s="19"/>
      <c r="W1" s="19"/>
      <c r="X1" s="19"/>
      <c r="Y1" s="19"/>
      <c r="Z1" s="19"/>
      <c r="AA1" s="40"/>
      <c r="AB1" s="41"/>
      <c r="AC1"/>
      <c r="AD1"/>
    </row>
    <row r="2" spans="1:32" ht="5.0999999999999996" customHeight="1" thickBot="1" x14ac:dyDescent="0.25">
      <c r="A2" s="20"/>
      <c r="B2" s="43"/>
      <c r="C2" s="43"/>
      <c r="D2" s="43"/>
      <c r="E2" s="43"/>
      <c r="F2" s="44"/>
      <c r="G2" s="44"/>
      <c r="H2" s="44"/>
      <c r="I2" s="44"/>
      <c r="J2" s="44"/>
      <c r="K2" s="44"/>
      <c r="L2" s="44"/>
      <c r="M2" s="44"/>
      <c r="N2" s="44"/>
      <c r="O2" s="45"/>
      <c r="P2" s="44"/>
      <c r="Q2" s="1"/>
      <c r="R2" s="1"/>
      <c r="S2" s="1"/>
      <c r="T2" s="1"/>
      <c r="U2" s="1"/>
      <c r="V2" s="1"/>
      <c r="W2" s="1"/>
      <c r="X2" s="43"/>
      <c r="Y2" s="43"/>
      <c r="Z2" s="43"/>
      <c r="AA2" s="43"/>
      <c r="AB2" s="46"/>
      <c r="AC2"/>
      <c r="AD2"/>
    </row>
    <row r="3" spans="1:32" ht="21.95" customHeight="1" thickBot="1" x14ac:dyDescent="0.25">
      <c r="A3" s="20" t="s">
        <v>0</v>
      </c>
      <c r="B3" s="22">
        <v>8</v>
      </c>
      <c r="C3" s="83" t="s">
        <v>20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45"/>
      <c r="P3" s="84" t="s">
        <v>22</v>
      </c>
      <c r="Q3" s="1"/>
      <c r="R3" s="1"/>
      <c r="S3" s="1"/>
      <c r="T3" s="1"/>
      <c r="U3" s="1"/>
      <c r="V3" s="1"/>
      <c r="W3" s="1"/>
      <c r="X3" s="43"/>
      <c r="Y3" s="43"/>
      <c r="Z3" s="43"/>
      <c r="AA3" s="43"/>
      <c r="AB3" s="46"/>
      <c r="AC3"/>
      <c r="AD3"/>
    </row>
    <row r="4" spans="1:32" ht="5.0999999999999996" customHeight="1" thickBot="1" x14ac:dyDescent="0.3">
      <c r="A4" s="23"/>
      <c r="B4" s="24"/>
      <c r="C4" s="25"/>
      <c r="D4" s="25"/>
      <c r="E4" s="25"/>
      <c r="F4" s="47"/>
      <c r="G4" s="47"/>
      <c r="H4" s="47"/>
      <c r="I4" s="47"/>
      <c r="J4" s="47"/>
      <c r="K4" s="47"/>
      <c r="L4" s="47"/>
      <c r="M4" s="47"/>
      <c r="N4" s="47"/>
      <c r="O4" s="26"/>
      <c r="P4" s="24"/>
      <c r="Q4" s="24"/>
      <c r="R4" s="24"/>
      <c r="S4" s="24"/>
      <c r="T4" s="24"/>
      <c r="U4" s="24"/>
      <c r="V4" s="24"/>
      <c r="W4" s="24"/>
      <c r="X4" s="48"/>
      <c r="Y4" s="48"/>
      <c r="Z4" s="48"/>
      <c r="AA4" s="48"/>
      <c r="AB4" s="49"/>
      <c r="AC4"/>
      <c r="AD4"/>
    </row>
    <row r="5" spans="1:32" s="60" customFormat="1" ht="114.95" customHeight="1" thickBot="1" x14ac:dyDescent="0.25">
      <c r="A5" s="28" t="s">
        <v>2</v>
      </c>
      <c r="B5" s="28" t="s">
        <v>3</v>
      </c>
      <c r="C5" s="77" t="s">
        <v>44</v>
      </c>
      <c r="D5" s="77" t="s">
        <v>47</v>
      </c>
      <c r="E5" s="77" t="s">
        <v>45</v>
      </c>
      <c r="F5" s="78" t="s">
        <v>42</v>
      </c>
      <c r="G5" s="85" t="s">
        <v>41</v>
      </c>
      <c r="H5" s="85" t="s">
        <v>40</v>
      </c>
      <c r="I5" s="85" t="s">
        <v>48</v>
      </c>
      <c r="J5" s="85" t="s">
        <v>49</v>
      </c>
      <c r="K5" s="85" t="s">
        <v>36</v>
      </c>
      <c r="L5" s="85" t="s">
        <v>50</v>
      </c>
      <c r="M5" s="85" t="s">
        <v>51</v>
      </c>
      <c r="N5" s="85" t="s">
        <v>52</v>
      </c>
      <c r="O5" s="85" t="s">
        <v>53</v>
      </c>
      <c r="P5" s="85" t="s">
        <v>31</v>
      </c>
      <c r="Q5" s="85" t="s">
        <v>54</v>
      </c>
      <c r="R5" s="85" t="s">
        <v>55</v>
      </c>
      <c r="S5" s="85" t="s">
        <v>56</v>
      </c>
      <c r="T5" s="85" t="s">
        <v>73</v>
      </c>
      <c r="U5" s="85" t="s">
        <v>57</v>
      </c>
      <c r="V5" s="85" t="s">
        <v>58</v>
      </c>
      <c r="W5" s="85" t="s">
        <v>59</v>
      </c>
      <c r="X5" s="85" t="s">
        <v>19</v>
      </c>
      <c r="Y5" s="88" t="s">
        <v>60</v>
      </c>
      <c r="Z5" s="85" t="s">
        <v>61</v>
      </c>
      <c r="AA5" s="85" t="s">
        <v>24</v>
      </c>
      <c r="AB5" s="28" t="s">
        <v>14</v>
      </c>
      <c r="AC5" s="139" t="s">
        <v>4</v>
      </c>
      <c r="AD5" s="139" t="s">
        <v>70</v>
      </c>
    </row>
    <row r="6" spans="1:32" s="51" customFormat="1" ht="15.6" customHeight="1" x14ac:dyDescent="0.2">
      <c r="A6" s="130"/>
      <c r="B6" s="29" t="s">
        <v>5</v>
      </c>
      <c r="C6" s="89"/>
      <c r="D6" s="90" t="s">
        <v>64</v>
      </c>
      <c r="E6" s="90" t="s">
        <v>64</v>
      </c>
      <c r="F6" s="91" t="s">
        <v>64</v>
      </c>
      <c r="G6" s="92" t="s">
        <v>64</v>
      </c>
      <c r="H6" s="93">
        <v>0</v>
      </c>
      <c r="I6" s="93">
        <v>0</v>
      </c>
      <c r="J6" s="93">
        <v>0</v>
      </c>
      <c r="K6" s="93">
        <v>0</v>
      </c>
      <c r="L6" s="93">
        <v>0</v>
      </c>
      <c r="M6" s="93">
        <v>0</v>
      </c>
      <c r="N6" s="93">
        <v>0</v>
      </c>
      <c r="O6" s="93">
        <v>1</v>
      </c>
      <c r="P6" s="93">
        <v>0</v>
      </c>
      <c r="Q6" s="93">
        <v>0</v>
      </c>
      <c r="R6" s="93">
        <v>0</v>
      </c>
      <c r="S6" s="93">
        <v>1</v>
      </c>
      <c r="T6" s="93">
        <v>4</v>
      </c>
      <c r="U6" s="93">
        <v>3</v>
      </c>
      <c r="V6" s="93">
        <v>1</v>
      </c>
      <c r="W6" s="93">
        <v>0</v>
      </c>
      <c r="X6" s="93">
        <v>1</v>
      </c>
      <c r="Y6" s="93">
        <v>2</v>
      </c>
      <c r="Z6" s="93">
        <v>2</v>
      </c>
      <c r="AA6" s="94">
        <v>2</v>
      </c>
      <c r="AB6" s="33" t="s">
        <v>6</v>
      </c>
      <c r="AC6" s="140"/>
      <c r="AD6" s="140"/>
      <c r="AE6" s="54"/>
      <c r="AF6" s="54"/>
    </row>
    <row r="7" spans="1:32" s="51" customFormat="1" ht="15.6" customHeight="1" x14ac:dyDescent="0.2">
      <c r="A7" s="128">
        <v>4.49</v>
      </c>
      <c r="B7" s="31" t="s">
        <v>7</v>
      </c>
      <c r="C7" s="95" t="s">
        <v>64</v>
      </c>
      <c r="D7" s="96" t="s">
        <v>64</v>
      </c>
      <c r="E7" s="96" t="s">
        <v>64</v>
      </c>
      <c r="F7" s="97" t="s">
        <v>64</v>
      </c>
      <c r="G7" s="98">
        <v>0</v>
      </c>
      <c r="H7" s="99">
        <v>0</v>
      </c>
      <c r="I7" s="99">
        <v>0</v>
      </c>
      <c r="J7" s="99">
        <v>0</v>
      </c>
      <c r="K7" s="99">
        <v>3</v>
      </c>
      <c r="L7" s="99">
        <v>1</v>
      </c>
      <c r="M7" s="99">
        <v>1</v>
      </c>
      <c r="N7" s="99">
        <v>0</v>
      </c>
      <c r="O7" s="99">
        <v>8</v>
      </c>
      <c r="P7" s="99">
        <v>1</v>
      </c>
      <c r="Q7" s="99">
        <v>1</v>
      </c>
      <c r="R7" s="99">
        <v>0</v>
      </c>
      <c r="S7" s="99">
        <v>0</v>
      </c>
      <c r="T7" s="99">
        <v>1</v>
      </c>
      <c r="U7" s="99">
        <v>0</v>
      </c>
      <c r="V7" s="99">
        <v>0</v>
      </c>
      <c r="W7" s="99">
        <v>1</v>
      </c>
      <c r="X7" s="99">
        <v>0</v>
      </c>
      <c r="Y7" s="99">
        <v>0</v>
      </c>
      <c r="Z7" s="99">
        <v>0</v>
      </c>
      <c r="AA7" s="100"/>
      <c r="AB7" s="34">
        <f>SUM(C7:Z7)</f>
        <v>17</v>
      </c>
      <c r="AC7" s="141"/>
      <c r="AD7" s="141"/>
      <c r="AE7" s="54"/>
      <c r="AF7" s="54"/>
    </row>
    <row r="8" spans="1:32" s="51" customFormat="1" ht="15.6" customHeight="1" x14ac:dyDescent="0.2">
      <c r="A8" s="155" t="s">
        <v>62</v>
      </c>
      <c r="B8" s="31" t="s">
        <v>8</v>
      </c>
      <c r="C8" s="95" t="s">
        <v>64</v>
      </c>
      <c r="D8" s="101" t="s">
        <v>64</v>
      </c>
      <c r="E8" s="101" t="s">
        <v>64</v>
      </c>
      <c r="F8" s="102" t="s">
        <v>64</v>
      </c>
      <c r="G8" s="103">
        <f>G7</f>
        <v>0</v>
      </c>
      <c r="H8" s="104">
        <f t="shared" ref="H8" si="0">G8-H6+H7</f>
        <v>0</v>
      </c>
      <c r="I8" s="104">
        <f t="shared" ref="I8:AA8" si="1">H8-I6+I7</f>
        <v>0</v>
      </c>
      <c r="J8" s="104">
        <f t="shared" si="1"/>
        <v>0</v>
      </c>
      <c r="K8" s="104">
        <f t="shared" si="1"/>
        <v>3</v>
      </c>
      <c r="L8" s="104">
        <f t="shared" si="1"/>
        <v>4</v>
      </c>
      <c r="M8" s="104">
        <f t="shared" si="1"/>
        <v>5</v>
      </c>
      <c r="N8" s="104">
        <f t="shared" si="1"/>
        <v>5</v>
      </c>
      <c r="O8" s="104">
        <f t="shared" si="1"/>
        <v>12</v>
      </c>
      <c r="P8" s="104">
        <f t="shared" si="1"/>
        <v>13</v>
      </c>
      <c r="Q8" s="104">
        <f t="shared" si="1"/>
        <v>14</v>
      </c>
      <c r="R8" s="104">
        <f t="shared" si="1"/>
        <v>14</v>
      </c>
      <c r="S8" s="104">
        <f t="shared" si="1"/>
        <v>13</v>
      </c>
      <c r="T8" s="104">
        <f t="shared" si="1"/>
        <v>10</v>
      </c>
      <c r="U8" s="104">
        <f t="shared" si="1"/>
        <v>7</v>
      </c>
      <c r="V8" s="104">
        <f t="shared" si="1"/>
        <v>6</v>
      </c>
      <c r="W8" s="104">
        <f t="shared" si="1"/>
        <v>7</v>
      </c>
      <c r="X8" s="104">
        <f t="shared" si="1"/>
        <v>6</v>
      </c>
      <c r="Y8" s="104">
        <f t="shared" si="1"/>
        <v>4</v>
      </c>
      <c r="Z8" s="104">
        <f t="shared" si="1"/>
        <v>2</v>
      </c>
      <c r="AA8" s="104">
        <f t="shared" si="1"/>
        <v>0</v>
      </c>
      <c r="AB8" s="35"/>
      <c r="AC8" s="142">
        <f>MAX(C8:AA8)</f>
        <v>14</v>
      </c>
      <c r="AD8" s="142">
        <f>SUM(C7:F7)</f>
        <v>0</v>
      </c>
      <c r="AE8" s="54"/>
      <c r="AF8" s="54"/>
    </row>
    <row r="9" spans="1:32" s="51" customFormat="1" ht="15.6" customHeight="1" x14ac:dyDescent="0.2">
      <c r="A9" s="156"/>
      <c r="B9" s="31" t="s">
        <v>9</v>
      </c>
      <c r="C9" s="120"/>
      <c r="D9" s="121"/>
      <c r="E9" s="121"/>
      <c r="F9" s="121"/>
      <c r="G9" s="106" t="s">
        <v>64</v>
      </c>
      <c r="H9" s="121"/>
      <c r="I9" s="121"/>
      <c r="J9" s="107">
        <v>4.53</v>
      </c>
      <c r="K9" s="121"/>
      <c r="L9" s="121"/>
      <c r="M9" s="121"/>
      <c r="N9" s="121"/>
      <c r="O9" s="107">
        <v>4.59</v>
      </c>
      <c r="P9" s="121"/>
      <c r="Q9" s="121"/>
      <c r="R9" s="107">
        <v>5.03</v>
      </c>
      <c r="S9" s="121"/>
      <c r="T9" s="121"/>
      <c r="U9" s="107">
        <v>5.08</v>
      </c>
      <c r="V9" s="121"/>
      <c r="W9" s="107">
        <v>5.12</v>
      </c>
      <c r="X9" s="121"/>
      <c r="Y9" s="122"/>
      <c r="Z9" s="121"/>
      <c r="AA9" s="117">
        <v>5.18</v>
      </c>
      <c r="AB9" s="36">
        <v>29</v>
      </c>
      <c r="AC9" s="141"/>
      <c r="AD9" s="141"/>
      <c r="AE9" s="54"/>
      <c r="AF9" s="54"/>
    </row>
    <row r="10" spans="1:32" s="51" customFormat="1" ht="15.6" customHeight="1" x14ac:dyDescent="0.2">
      <c r="A10" s="157"/>
      <c r="B10" s="32" t="s">
        <v>10</v>
      </c>
      <c r="C10" s="123" t="s">
        <v>64</v>
      </c>
      <c r="D10" s="124"/>
      <c r="E10" s="124"/>
      <c r="F10" s="125"/>
      <c r="G10" s="108">
        <f>A7</f>
        <v>4.49</v>
      </c>
      <c r="H10" s="124"/>
      <c r="I10" s="124"/>
      <c r="J10" s="109">
        <f>J9</f>
        <v>4.53</v>
      </c>
      <c r="K10" s="124"/>
      <c r="L10" s="124"/>
      <c r="M10" s="124"/>
      <c r="N10" s="124"/>
      <c r="O10" s="109">
        <f>O9</f>
        <v>4.59</v>
      </c>
      <c r="P10" s="124"/>
      <c r="Q10" s="124"/>
      <c r="R10" s="109">
        <f>R9</f>
        <v>5.03</v>
      </c>
      <c r="S10" s="124"/>
      <c r="T10" s="124"/>
      <c r="U10" s="109">
        <f>U9</f>
        <v>5.08</v>
      </c>
      <c r="V10" s="124"/>
      <c r="W10" s="109">
        <f>W9</f>
        <v>5.12</v>
      </c>
      <c r="X10" s="124"/>
      <c r="Y10" s="126"/>
      <c r="Z10" s="124"/>
      <c r="AA10" s="127"/>
      <c r="AB10" s="35"/>
      <c r="AC10" s="143"/>
      <c r="AD10" s="143"/>
      <c r="AE10" s="54"/>
      <c r="AF10" s="54"/>
    </row>
    <row r="11" spans="1:32" s="51" customFormat="1" ht="15.6" customHeight="1" thickBot="1" x14ac:dyDescent="0.25">
      <c r="A11" s="129">
        <v>530</v>
      </c>
      <c r="B11" s="56" t="s">
        <v>11</v>
      </c>
      <c r="C11" s="110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2"/>
      <c r="AB11" s="58"/>
      <c r="AC11" s="144"/>
      <c r="AD11" s="144"/>
      <c r="AE11" s="54"/>
      <c r="AF11" s="54"/>
    </row>
    <row r="12" spans="1:32" ht="15.6" customHeight="1" x14ac:dyDescent="0.2">
      <c r="A12" s="130"/>
      <c r="B12" s="29" t="s">
        <v>5</v>
      </c>
      <c r="C12" s="89"/>
      <c r="D12" s="90" t="s">
        <v>64</v>
      </c>
      <c r="E12" s="90" t="s">
        <v>64</v>
      </c>
      <c r="F12" s="91" t="s">
        <v>64</v>
      </c>
      <c r="G12" s="92" t="s">
        <v>64</v>
      </c>
      <c r="H12" s="93">
        <v>0</v>
      </c>
      <c r="I12" s="93">
        <v>0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2</v>
      </c>
      <c r="P12" s="93">
        <v>1</v>
      </c>
      <c r="Q12" s="93">
        <v>0</v>
      </c>
      <c r="R12" s="93">
        <v>1</v>
      </c>
      <c r="S12" s="93">
        <v>6</v>
      </c>
      <c r="T12" s="93">
        <v>0</v>
      </c>
      <c r="U12" s="93">
        <v>1</v>
      </c>
      <c r="V12" s="93">
        <v>3</v>
      </c>
      <c r="W12" s="93">
        <v>1</v>
      </c>
      <c r="X12" s="93">
        <v>1</v>
      </c>
      <c r="Y12" s="93">
        <v>3</v>
      </c>
      <c r="Z12" s="93">
        <v>1</v>
      </c>
      <c r="AA12" s="94">
        <v>1</v>
      </c>
      <c r="AB12" s="33" t="s">
        <v>6</v>
      </c>
      <c r="AC12" s="140"/>
      <c r="AD12" s="140"/>
      <c r="AE12" s="54"/>
      <c r="AF12" s="54"/>
    </row>
    <row r="13" spans="1:32" ht="15.6" customHeight="1" x14ac:dyDescent="0.2">
      <c r="A13" s="128">
        <v>5.45</v>
      </c>
      <c r="B13" s="31" t="s">
        <v>7</v>
      </c>
      <c r="C13" s="95" t="s">
        <v>64</v>
      </c>
      <c r="D13" s="96" t="s">
        <v>64</v>
      </c>
      <c r="E13" s="96" t="s">
        <v>64</v>
      </c>
      <c r="F13" s="97" t="s">
        <v>64</v>
      </c>
      <c r="G13" s="98">
        <v>1</v>
      </c>
      <c r="H13" s="99">
        <v>0</v>
      </c>
      <c r="I13" s="99">
        <v>0</v>
      </c>
      <c r="J13" s="99">
        <v>2</v>
      </c>
      <c r="K13" s="99">
        <v>5</v>
      </c>
      <c r="L13" s="99">
        <v>0</v>
      </c>
      <c r="M13" s="99">
        <v>1</v>
      </c>
      <c r="N13" s="99">
        <v>0</v>
      </c>
      <c r="O13" s="99">
        <v>2</v>
      </c>
      <c r="P13" s="99">
        <v>3</v>
      </c>
      <c r="Q13" s="99">
        <v>3</v>
      </c>
      <c r="R13" s="99">
        <v>1</v>
      </c>
      <c r="S13" s="99">
        <v>0</v>
      </c>
      <c r="T13" s="99">
        <v>1</v>
      </c>
      <c r="U13" s="99">
        <v>0</v>
      </c>
      <c r="V13" s="99">
        <v>2</v>
      </c>
      <c r="W13" s="99">
        <v>0</v>
      </c>
      <c r="X13" s="99">
        <v>0</v>
      </c>
      <c r="Y13" s="99">
        <v>0</v>
      </c>
      <c r="Z13" s="99">
        <v>0</v>
      </c>
      <c r="AA13" s="100"/>
      <c r="AB13" s="34">
        <f>SUM(C13:Z13)</f>
        <v>21</v>
      </c>
      <c r="AC13" s="141"/>
      <c r="AD13" s="141"/>
      <c r="AE13" s="54"/>
      <c r="AF13" s="54"/>
    </row>
    <row r="14" spans="1:32" ht="15.6" customHeight="1" x14ac:dyDescent="0.2">
      <c r="A14" s="155" t="s">
        <v>62</v>
      </c>
      <c r="B14" s="31" t="s">
        <v>8</v>
      </c>
      <c r="C14" s="95" t="s">
        <v>64</v>
      </c>
      <c r="D14" s="101" t="s">
        <v>64</v>
      </c>
      <c r="E14" s="101" t="s">
        <v>64</v>
      </c>
      <c r="F14" s="102" t="s">
        <v>64</v>
      </c>
      <c r="G14" s="103">
        <f>G13</f>
        <v>1</v>
      </c>
      <c r="H14" s="104">
        <f t="shared" ref="H14" si="2">G14-H12+H13</f>
        <v>1</v>
      </c>
      <c r="I14" s="104">
        <f t="shared" ref="I14:AA14" si="3">H14-I12+I13</f>
        <v>1</v>
      </c>
      <c r="J14" s="104">
        <f t="shared" si="3"/>
        <v>3</v>
      </c>
      <c r="K14" s="104">
        <f t="shared" si="3"/>
        <v>8</v>
      </c>
      <c r="L14" s="104">
        <f t="shared" si="3"/>
        <v>8</v>
      </c>
      <c r="M14" s="104">
        <f t="shared" si="3"/>
        <v>9</v>
      </c>
      <c r="N14" s="104">
        <f t="shared" si="3"/>
        <v>9</v>
      </c>
      <c r="O14" s="104">
        <f t="shared" si="3"/>
        <v>9</v>
      </c>
      <c r="P14" s="104">
        <f t="shared" si="3"/>
        <v>11</v>
      </c>
      <c r="Q14" s="104">
        <f t="shared" si="3"/>
        <v>14</v>
      </c>
      <c r="R14" s="104">
        <f t="shared" si="3"/>
        <v>14</v>
      </c>
      <c r="S14" s="104">
        <f t="shared" si="3"/>
        <v>8</v>
      </c>
      <c r="T14" s="104">
        <f t="shared" si="3"/>
        <v>9</v>
      </c>
      <c r="U14" s="104">
        <f t="shared" si="3"/>
        <v>8</v>
      </c>
      <c r="V14" s="104">
        <f t="shared" si="3"/>
        <v>7</v>
      </c>
      <c r="W14" s="104">
        <f t="shared" si="3"/>
        <v>6</v>
      </c>
      <c r="X14" s="104">
        <f t="shared" si="3"/>
        <v>5</v>
      </c>
      <c r="Y14" s="104">
        <f t="shared" si="3"/>
        <v>2</v>
      </c>
      <c r="Z14" s="104">
        <f t="shared" si="3"/>
        <v>1</v>
      </c>
      <c r="AA14" s="104">
        <f t="shared" si="3"/>
        <v>0</v>
      </c>
      <c r="AB14" s="35"/>
      <c r="AC14" s="142">
        <f>MAX(C14:AA14)</f>
        <v>14</v>
      </c>
      <c r="AD14" s="142">
        <f>SUM(C13:F13)</f>
        <v>0</v>
      </c>
      <c r="AE14" s="54"/>
      <c r="AF14" s="54"/>
    </row>
    <row r="15" spans="1:32" ht="15.6" customHeight="1" x14ac:dyDescent="0.2">
      <c r="A15" s="156"/>
      <c r="B15" s="31" t="s">
        <v>9</v>
      </c>
      <c r="C15" s="120"/>
      <c r="D15" s="121"/>
      <c r="E15" s="121"/>
      <c r="F15" s="121"/>
      <c r="G15" s="106" t="s">
        <v>64</v>
      </c>
      <c r="H15" s="121"/>
      <c r="I15" s="121"/>
      <c r="J15" s="107">
        <v>5.49</v>
      </c>
      <c r="K15" s="121"/>
      <c r="L15" s="121"/>
      <c r="M15" s="121"/>
      <c r="N15" s="121"/>
      <c r="O15" s="107">
        <v>5.55</v>
      </c>
      <c r="P15" s="121"/>
      <c r="Q15" s="121"/>
      <c r="R15" s="107">
        <v>5.59</v>
      </c>
      <c r="S15" s="121"/>
      <c r="T15" s="121"/>
      <c r="U15" s="107">
        <v>6.04</v>
      </c>
      <c r="V15" s="121"/>
      <c r="W15" s="107">
        <v>6.08</v>
      </c>
      <c r="X15" s="121"/>
      <c r="Y15" s="122"/>
      <c r="Z15" s="121"/>
      <c r="AA15" s="117">
        <v>6.14</v>
      </c>
      <c r="AB15" s="36">
        <v>29</v>
      </c>
      <c r="AC15" s="141"/>
      <c r="AD15" s="141"/>
      <c r="AE15" s="54"/>
      <c r="AF15" s="54"/>
    </row>
    <row r="16" spans="1:32" ht="15.6" customHeight="1" x14ac:dyDescent="0.2">
      <c r="A16" s="157"/>
      <c r="B16" s="32" t="s">
        <v>10</v>
      </c>
      <c r="C16" s="123" t="s">
        <v>64</v>
      </c>
      <c r="D16" s="124"/>
      <c r="E16" s="124"/>
      <c r="F16" s="125"/>
      <c r="G16" s="108">
        <v>5.45</v>
      </c>
      <c r="H16" s="124"/>
      <c r="I16" s="124"/>
      <c r="J16" s="109">
        <f>J15</f>
        <v>5.49</v>
      </c>
      <c r="K16" s="124"/>
      <c r="L16" s="124"/>
      <c r="M16" s="124"/>
      <c r="N16" s="124"/>
      <c r="O16" s="109">
        <f>O15</f>
        <v>5.55</v>
      </c>
      <c r="P16" s="124"/>
      <c r="Q16" s="124"/>
      <c r="R16" s="109">
        <f>R15</f>
        <v>5.59</v>
      </c>
      <c r="S16" s="124"/>
      <c r="T16" s="124"/>
      <c r="U16" s="109">
        <f>U15</f>
        <v>6.04</v>
      </c>
      <c r="V16" s="124"/>
      <c r="W16" s="109">
        <f>W15</f>
        <v>6.08</v>
      </c>
      <c r="X16" s="124"/>
      <c r="Y16" s="126"/>
      <c r="Z16" s="124"/>
      <c r="AA16" s="127"/>
      <c r="AB16" s="35"/>
      <c r="AC16" s="143"/>
      <c r="AD16" s="143"/>
      <c r="AE16" s="54"/>
      <c r="AF16" s="54"/>
    </row>
    <row r="17" spans="1:32" ht="15.6" customHeight="1" thickBot="1" x14ac:dyDescent="0.25">
      <c r="A17" s="129">
        <v>212</v>
      </c>
      <c r="B17" s="56" t="s">
        <v>11</v>
      </c>
      <c r="C17" s="110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2"/>
      <c r="AB17" s="58"/>
      <c r="AC17" s="144"/>
      <c r="AD17" s="144"/>
      <c r="AE17" s="54"/>
      <c r="AF17" s="54"/>
    </row>
    <row r="18" spans="1:32" ht="15.6" customHeight="1" x14ac:dyDescent="0.2">
      <c r="A18" s="130"/>
      <c r="B18" s="29" t="s">
        <v>5</v>
      </c>
      <c r="C18" s="89"/>
      <c r="D18" s="90">
        <v>0</v>
      </c>
      <c r="E18" s="90">
        <v>0</v>
      </c>
      <c r="F18" s="91">
        <v>0</v>
      </c>
      <c r="G18" s="92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1</v>
      </c>
      <c r="P18" s="93">
        <v>0</v>
      </c>
      <c r="Q18" s="93">
        <v>0</v>
      </c>
      <c r="R18" s="93">
        <v>2</v>
      </c>
      <c r="S18" s="93">
        <v>4</v>
      </c>
      <c r="T18" s="93">
        <v>1</v>
      </c>
      <c r="U18" s="93">
        <v>4</v>
      </c>
      <c r="V18" s="93">
        <v>0</v>
      </c>
      <c r="W18" s="93">
        <v>0</v>
      </c>
      <c r="X18" s="93">
        <v>1</v>
      </c>
      <c r="Y18" s="93">
        <v>7</v>
      </c>
      <c r="Z18" s="93">
        <v>6</v>
      </c>
      <c r="AA18" s="94">
        <v>2</v>
      </c>
      <c r="AB18" s="33" t="s">
        <v>6</v>
      </c>
      <c r="AC18" s="140"/>
      <c r="AD18" s="140"/>
      <c r="AE18" s="54"/>
      <c r="AF18" s="54"/>
    </row>
    <row r="19" spans="1:32" ht="15.6" customHeight="1" x14ac:dyDescent="0.2">
      <c r="A19" s="128">
        <v>8.08</v>
      </c>
      <c r="B19" s="31" t="s">
        <v>7</v>
      </c>
      <c r="C19" s="95">
        <v>0</v>
      </c>
      <c r="D19" s="96">
        <v>1</v>
      </c>
      <c r="E19" s="96">
        <v>1</v>
      </c>
      <c r="F19" s="97">
        <v>0</v>
      </c>
      <c r="G19" s="98">
        <v>3</v>
      </c>
      <c r="H19" s="99">
        <v>2</v>
      </c>
      <c r="I19" s="99">
        <v>0</v>
      </c>
      <c r="J19" s="99">
        <v>0</v>
      </c>
      <c r="K19" s="99">
        <v>3</v>
      </c>
      <c r="L19" s="99">
        <v>0</v>
      </c>
      <c r="M19" s="99">
        <v>2</v>
      </c>
      <c r="N19" s="99">
        <v>0</v>
      </c>
      <c r="O19" s="99">
        <v>0</v>
      </c>
      <c r="P19" s="99">
        <v>0</v>
      </c>
      <c r="Q19" s="99">
        <v>2</v>
      </c>
      <c r="R19" s="99">
        <v>1</v>
      </c>
      <c r="S19" s="99">
        <v>3</v>
      </c>
      <c r="T19" s="99">
        <v>1</v>
      </c>
      <c r="U19" s="99">
        <v>5</v>
      </c>
      <c r="V19" s="99">
        <v>3</v>
      </c>
      <c r="W19" s="99">
        <v>0</v>
      </c>
      <c r="X19" s="99">
        <v>0</v>
      </c>
      <c r="Y19" s="99">
        <v>1</v>
      </c>
      <c r="Z19" s="99">
        <v>0</v>
      </c>
      <c r="AA19" s="100"/>
      <c r="AB19" s="34">
        <f>SUM(C19:Z19)</f>
        <v>28</v>
      </c>
      <c r="AC19" s="141"/>
      <c r="AD19" s="141"/>
      <c r="AE19" s="54"/>
      <c r="AF19" s="54"/>
    </row>
    <row r="20" spans="1:32" ht="15.6" customHeight="1" x14ac:dyDescent="0.2">
      <c r="A20" s="155" t="s">
        <v>63</v>
      </c>
      <c r="B20" s="31" t="s">
        <v>8</v>
      </c>
      <c r="C20" s="95">
        <f>C19</f>
        <v>0</v>
      </c>
      <c r="D20" s="101">
        <f t="shared" ref="D20" si="4">C20-D18+D19</f>
        <v>1</v>
      </c>
      <c r="E20" s="101">
        <f>D20-E18+E19</f>
        <v>2</v>
      </c>
      <c r="F20" s="102">
        <f>E20-F18+F19</f>
        <v>2</v>
      </c>
      <c r="G20" s="103">
        <f t="shared" ref="G20:AA20" si="5">F20-G18+G19</f>
        <v>5</v>
      </c>
      <c r="H20" s="104">
        <f t="shared" si="5"/>
        <v>7</v>
      </c>
      <c r="I20" s="104">
        <f t="shared" si="5"/>
        <v>7</v>
      </c>
      <c r="J20" s="104">
        <f t="shared" si="5"/>
        <v>7</v>
      </c>
      <c r="K20" s="104">
        <f t="shared" si="5"/>
        <v>10</v>
      </c>
      <c r="L20" s="104">
        <f t="shared" si="5"/>
        <v>10</v>
      </c>
      <c r="M20" s="104">
        <f t="shared" si="5"/>
        <v>12</v>
      </c>
      <c r="N20" s="104">
        <f t="shared" si="5"/>
        <v>12</v>
      </c>
      <c r="O20" s="104">
        <f t="shared" si="5"/>
        <v>11</v>
      </c>
      <c r="P20" s="104">
        <f t="shared" si="5"/>
        <v>11</v>
      </c>
      <c r="Q20" s="104">
        <f t="shared" si="5"/>
        <v>13</v>
      </c>
      <c r="R20" s="104">
        <f t="shared" si="5"/>
        <v>12</v>
      </c>
      <c r="S20" s="104">
        <f t="shared" si="5"/>
        <v>11</v>
      </c>
      <c r="T20" s="104">
        <f t="shared" si="5"/>
        <v>11</v>
      </c>
      <c r="U20" s="104">
        <f t="shared" si="5"/>
        <v>12</v>
      </c>
      <c r="V20" s="104">
        <f t="shared" si="5"/>
        <v>15</v>
      </c>
      <c r="W20" s="104">
        <f t="shared" si="5"/>
        <v>15</v>
      </c>
      <c r="X20" s="104">
        <f t="shared" si="5"/>
        <v>14</v>
      </c>
      <c r="Y20" s="104">
        <f t="shared" si="5"/>
        <v>8</v>
      </c>
      <c r="Z20" s="104">
        <f t="shared" si="5"/>
        <v>2</v>
      </c>
      <c r="AA20" s="104">
        <f t="shared" si="5"/>
        <v>0</v>
      </c>
      <c r="AB20" s="35"/>
      <c r="AC20" s="142">
        <f>MAX(C20:AA20)</f>
        <v>15</v>
      </c>
      <c r="AD20" s="142">
        <f>SUM(C19:F19)</f>
        <v>2</v>
      </c>
      <c r="AE20" s="54"/>
      <c r="AF20" s="54"/>
    </row>
    <row r="21" spans="1:32" ht="15.6" customHeight="1" x14ac:dyDescent="0.2">
      <c r="A21" s="156"/>
      <c r="B21" s="31" t="s">
        <v>9</v>
      </c>
      <c r="C21" s="120"/>
      <c r="D21" s="121"/>
      <c r="E21" s="121"/>
      <c r="F21" s="121"/>
      <c r="G21" s="106">
        <v>8.14</v>
      </c>
      <c r="H21" s="121"/>
      <c r="I21" s="121"/>
      <c r="J21" s="107">
        <v>8.19</v>
      </c>
      <c r="K21" s="121"/>
      <c r="L21" s="121"/>
      <c r="M21" s="121"/>
      <c r="N21" s="121"/>
      <c r="O21" s="107">
        <v>8.25</v>
      </c>
      <c r="P21" s="121"/>
      <c r="Q21" s="121"/>
      <c r="R21" s="107">
        <v>8.2899999999999991</v>
      </c>
      <c r="S21" s="121"/>
      <c r="T21" s="121"/>
      <c r="U21" s="107">
        <v>8.35</v>
      </c>
      <c r="V21" s="121"/>
      <c r="W21" s="107">
        <v>8.39</v>
      </c>
      <c r="X21" s="121"/>
      <c r="Y21" s="122"/>
      <c r="Z21" s="121"/>
      <c r="AA21" s="117">
        <v>8.4499999999999993</v>
      </c>
      <c r="AB21" s="36">
        <v>37</v>
      </c>
      <c r="AC21" s="141"/>
      <c r="AD21" s="141"/>
      <c r="AE21" s="54"/>
      <c r="AF21" s="54"/>
    </row>
    <row r="22" spans="1:32" ht="15.6" customHeight="1" x14ac:dyDescent="0.2">
      <c r="A22" s="157"/>
      <c r="B22" s="32" t="s">
        <v>10</v>
      </c>
      <c r="C22" s="123">
        <f>A19</f>
        <v>8.08</v>
      </c>
      <c r="D22" s="124"/>
      <c r="E22" s="124"/>
      <c r="F22" s="125"/>
      <c r="G22" s="108">
        <f>G21</f>
        <v>8.14</v>
      </c>
      <c r="H22" s="124"/>
      <c r="I22" s="124"/>
      <c r="J22" s="109">
        <f>J21</f>
        <v>8.19</v>
      </c>
      <c r="K22" s="124"/>
      <c r="L22" s="124"/>
      <c r="M22" s="124"/>
      <c r="N22" s="124"/>
      <c r="O22" s="109">
        <f>O21</f>
        <v>8.25</v>
      </c>
      <c r="P22" s="124"/>
      <c r="Q22" s="124"/>
      <c r="R22" s="109">
        <f>R21</f>
        <v>8.2899999999999991</v>
      </c>
      <c r="S22" s="124"/>
      <c r="T22" s="124"/>
      <c r="U22" s="109">
        <f>U21</f>
        <v>8.35</v>
      </c>
      <c r="V22" s="124"/>
      <c r="W22" s="109">
        <f>W21</f>
        <v>8.39</v>
      </c>
      <c r="X22" s="124"/>
      <c r="Y22" s="126"/>
      <c r="Z22" s="124"/>
      <c r="AA22" s="127"/>
      <c r="AB22" s="35"/>
      <c r="AC22" s="143"/>
      <c r="AD22" s="143"/>
      <c r="AE22" s="54"/>
      <c r="AF22" s="54"/>
    </row>
    <row r="23" spans="1:32" ht="15.6" customHeight="1" thickBot="1" x14ac:dyDescent="0.25">
      <c r="A23" s="129">
        <v>539</v>
      </c>
      <c r="B23" s="56" t="s">
        <v>11</v>
      </c>
      <c r="C23" s="110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2"/>
      <c r="AB23" s="58"/>
      <c r="AC23" s="144"/>
      <c r="AD23" s="144"/>
      <c r="AE23" s="54"/>
      <c r="AF23" s="54"/>
    </row>
    <row r="24" spans="1:32" ht="15.6" customHeight="1" x14ac:dyDescent="0.2">
      <c r="A24" s="130"/>
      <c r="B24" s="29" t="s">
        <v>5</v>
      </c>
      <c r="C24" s="89"/>
      <c r="D24" s="90" t="s">
        <v>64</v>
      </c>
      <c r="E24" s="90" t="s">
        <v>64</v>
      </c>
      <c r="F24" s="91" t="s">
        <v>64</v>
      </c>
      <c r="G24" s="92" t="s">
        <v>64</v>
      </c>
      <c r="H24" s="93">
        <v>0</v>
      </c>
      <c r="I24" s="93">
        <v>0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9</v>
      </c>
      <c r="P24" s="93">
        <v>1</v>
      </c>
      <c r="Q24" s="93">
        <v>0</v>
      </c>
      <c r="R24" s="93">
        <v>4</v>
      </c>
      <c r="S24" s="93">
        <v>3</v>
      </c>
      <c r="T24" s="93">
        <v>4</v>
      </c>
      <c r="U24" s="93">
        <v>8</v>
      </c>
      <c r="V24" s="93">
        <v>3</v>
      </c>
      <c r="W24" s="93">
        <v>0</v>
      </c>
      <c r="X24" s="93">
        <v>1</v>
      </c>
      <c r="Y24" s="93">
        <v>11</v>
      </c>
      <c r="Z24" s="93">
        <v>8</v>
      </c>
      <c r="AA24" s="94">
        <v>2</v>
      </c>
      <c r="AB24" s="33" t="s">
        <v>6</v>
      </c>
      <c r="AC24" s="140"/>
      <c r="AD24" s="140"/>
      <c r="AE24" s="54"/>
      <c r="AF24" s="54"/>
    </row>
    <row r="25" spans="1:32" ht="15.6" customHeight="1" x14ac:dyDescent="0.2">
      <c r="A25" s="128">
        <v>13.14</v>
      </c>
      <c r="B25" s="31" t="s">
        <v>7</v>
      </c>
      <c r="C25" s="95" t="s">
        <v>64</v>
      </c>
      <c r="D25" s="96" t="s">
        <v>64</v>
      </c>
      <c r="E25" s="96" t="s">
        <v>64</v>
      </c>
      <c r="F25" s="97" t="s">
        <v>64</v>
      </c>
      <c r="G25" s="98">
        <v>2</v>
      </c>
      <c r="H25" s="99">
        <v>2</v>
      </c>
      <c r="I25" s="99">
        <v>1</v>
      </c>
      <c r="J25" s="99">
        <v>4</v>
      </c>
      <c r="K25" s="99">
        <v>12</v>
      </c>
      <c r="L25" s="99">
        <v>1</v>
      </c>
      <c r="M25" s="99">
        <v>7</v>
      </c>
      <c r="N25" s="99">
        <v>0</v>
      </c>
      <c r="O25" s="99">
        <v>3</v>
      </c>
      <c r="P25" s="99">
        <v>1</v>
      </c>
      <c r="Q25" s="99">
        <v>3</v>
      </c>
      <c r="R25" s="99">
        <v>0</v>
      </c>
      <c r="S25" s="99">
        <v>7</v>
      </c>
      <c r="T25" s="99">
        <v>1</v>
      </c>
      <c r="U25" s="99">
        <v>6</v>
      </c>
      <c r="V25" s="99">
        <v>3</v>
      </c>
      <c r="W25" s="99">
        <v>1</v>
      </c>
      <c r="X25" s="99">
        <v>0</v>
      </c>
      <c r="Y25" s="99">
        <v>0</v>
      </c>
      <c r="Z25" s="99">
        <v>0</v>
      </c>
      <c r="AA25" s="100"/>
      <c r="AB25" s="34">
        <f>SUM(C25:Z25)</f>
        <v>54</v>
      </c>
      <c r="AC25" s="141"/>
      <c r="AD25" s="141"/>
      <c r="AE25" s="54"/>
      <c r="AF25" s="54"/>
    </row>
    <row r="26" spans="1:32" ht="15.6" customHeight="1" x14ac:dyDescent="0.2">
      <c r="A26" s="155" t="s">
        <v>62</v>
      </c>
      <c r="B26" s="31" t="s">
        <v>8</v>
      </c>
      <c r="C26" s="95" t="s">
        <v>64</v>
      </c>
      <c r="D26" s="101" t="s">
        <v>64</v>
      </c>
      <c r="E26" s="101" t="s">
        <v>64</v>
      </c>
      <c r="F26" s="102" t="s">
        <v>64</v>
      </c>
      <c r="G26" s="103">
        <f>G25</f>
        <v>2</v>
      </c>
      <c r="H26" s="104">
        <f t="shared" ref="H26" si="6">G26-H24+H25</f>
        <v>4</v>
      </c>
      <c r="I26" s="104">
        <f t="shared" ref="I26:AA26" si="7">H26-I24+I25</f>
        <v>5</v>
      </c>
      <c r="J26" s="104">
        <f t="shared" si="7"/>
        <v>9</v>
      </c>
      <c r="K26" s="104">
        <f t="shared" si="7"/>
        <v>21</v>
      </c>
      <c r="L26" s="104">
        <f t="shared" si="7"/>
        <v>22</v>
      </c>
      <c r="M26" s="104">
        <f t="shared" si="7"/>
        <v>29</v>
      </c>
      <c r="N26" s="104">
        <f t="shared" si="7"/>
        <v>29</v>
      </c>
      <c r="O26" s="104">
        <f t="shared" si="7"/>
        <v>23</v>
      </c>
      <c r="P26" s="104">
        <f t="shared" si="7"/>
        <v>23</v>
      </c>
      <c r="Q26" s="104">
        <f t="shared" si="7"/>
        <v>26</v>
      </c>
      <c r="R26" s="104">
        <f t="shared" si="7"/>
        <v>22</v>
      </c>
      <c r="S26" s="104">
        <f t="shared" si="7"/>
        <v>26</v>
      </c>
      <c r="T26" s="104">
        <f t="shared" si="7"/>
        <v>23</v>
      </c>
      <c r="U26" s="104">
        <f t="shared" si="7"/>
        <v>21</v>
      </c>
      <c r="V26" s="104">
        <f t="shared" si="7"/>
        <v>21</v>
      </c>
      <c r="W26" s="104">
        <f t="shared" si="7"/>
        <v>22</v>
      </c>
      <c r="X26" s="104">
        <f t="shared" si="7"/>
        <v>21</v>
      </c>
      <c r="Y26" s="104">
        <f t="shared" si="7"/>
        <v>10</v>
      </c>
      <c r="Z26" s="104">
        <f t="shared" si="7"/>
        <v>2</v>
      </c>
      <c r="AA26" s="104">
        <f t="shared" si="7"/>
        <v>0</v>
      </c>
      <c r="AB26" s="35"/>
      <c r="AC26" s="142">
        <f>MAX(C26:AA26)</f>
        <v>29</v>
      </c>
      <c r="AD26" s="142">
        <f>SUM(C25:F25)</f>
        <v>0</v>
      </c>
      <c r="AE26" s="54"/>
      <c r="AF26" s="54"/>
    </row>
    <row r="27" spans="1:32" ht="15.6" customHeight="1" x14ac:dyDescent="0.2">
      <c r="A27" s="156"/>
      <c r="B27" s="31" t="s">
        <v>9</v>
      </c>
      <c r="C27" s="120"/>
      <c r="D27" s="121"/>
      <c r="E27" s="121"/>
      <c r="F27" s="121"/>
      <c r="G27" s="106" t="s">
        <v>64</v>
      </c>
      <c r="H27" s="121"/>
      <c r="I27" s="121"/>
      <c r="J27" s="107">
        <v>13.18</v>
      </c>
      <c r="K27" s="121"/>
      <c r="L27" s="121"/>
      <c r="M27" s="121"/>
      <c r="N27" s="121"/>
      <c r="O27" s="107">
        <v>13.25</v>
      </c>
      <c r="P27" s="121"/>
      <c r="Q27" s="121"/>
      <c r="R27" s="107">
        <v>13.29</v>
      </c>
      <c r="S27" s="121"/>
      <c r="T27" s="121"/>
      <c r="U27" s="107">
        <v>13.34</v>
      </c>
      <c r="V27" s="121"/>
      <c r="W27" s="107">
        <v>13.38</v>
      </c>
      <c r="X27" s="121"/>
      <c r="Y27" s="122"/>
      <c r="Z27" s="121"/>
      <c r="AA27" s="117">
        <v>13.44</v>
      </c>
      <c r="AB27" s="36">
        <v>30</v>
      </c>
      <c r="AC27" s="141"/>
      <c r="AD27" s="141"/>
      <c r="AE27" s="54"/>
      <c r="AF27" s="54"/>
    </row>
    <row r="28" spans="1:32" ht="15.6" customHeight="1" x14ac:dyDescent="0.2">
      <c r="A28" s="157"/>
      <c r="B28" s="32" t="s">
        <v>10</v>
      </c>
      <c r="C28" s="123" t="s">
        <v>64</v>
      </c>
      <c r="D28" s="124"/>
      <c r="E28" s="124"/>
      <c r="F28" s="125"/>
      <c r="G28" s="108">
        <f>A25</f>
        <v>13.14</v>
      </c>
      <c r="H28" s="124"/>
      <c r="I28" s="124"/>
      <c r="J28" s="109">
        <f>J27</f>
        <v>13.18</v>
      </c>
      <c r="K28" s="124"/>
      <c r="L28" s="124"/>
      <c r="M28" s="124"/>
      <c r="N28" s="124"/>
      <c r="O28" s="109">
        <f>O27</f>
        <v>13.25</v>
      </c>
      <c r="P28" s="124"/>
      <c r="Q28" s="124"/>
      <c r="R28" s="109">
        <f>R27</f>
        <v>13.29</v>
      </c>
      <c r="S28" s="124"/>
      <c r="T28" s="124"/>
      <c r="U28" s="109">
        <f>U27</f>
        <v>13.34</v>
      </c>
      <c r="V28" s="124"/>
      <c r="W28" s="109">
        <f>W27</f>
        <v>13.38</v>
      </c>
      <c r="X28" s="124"/>
      <c r="Y28" s="126"/>
      <c r="Z28" s="124"/>
      <c r="AA28" s="127"/>
      <c r="AB28" s="35"/>
      <c r="AC28" s="143"/>
      <c r="AD28" s="143"/>
      <c r="AE28" s="54"/>
      <c r="AF28" s="54"/>
    </row>
    <row r="29" spans="1:32" ht="15.6" customHeight="1" thickBot="1" x14ac:dyDescent="0.25">
      <c r="A29" s="129">
        <v>530</v>
      </c>
      <c r="B29" s="56" t="s">
        <v>11</v>
      </c>
      <c r="C29" s="110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2"/>
      <c r="AB29" s="58"/>
      <c r="AC29" s="144"/>
      <c r="AD29" s="144"/>
      <c r="AE29" s="54"/>
      <c r="AF29" s="54"/>
    </row>
    <row r="30" spans="1:32" ht="15.6" customHeight="1" x14ac:dyDescent="0.2">
      <c r="A30" s="130"/>
      <c r="B30" s="29" t="s">
        <v>5</v>
      </c>
      <c r="C30" s="89"/>
      <c r="D30" s="90">
        <v>0</v>
      </c>
      <c r="E30" s="90">
        <v>0</v>
      </c>
      <c r="F30" s="91">
        <v>0</v>
      </c>
      <c r="G30" s="92">
        <v>0</v>
      </c>
      <c r="H30" s="93">
        <v>0</v>
      </c>
      <c r="I30" s="93">
        <v>0</v>
      </c>
      <c r="J30" s="93">
        <v>0</v>
      </c>
      <c r="K30" s="93">
        <v>0</v>
      </c>
      <c r="L30" s="93">
        <v>0</v>
      </c>
      <c r="M30" s="93">
        <v>0</v>
      </c>
      <c r="N30" s="93">
        <v>0</v>
      </c>
      <c r="O30" s="93">
        <v>4</v>
      </c>
      <c r="P30" s="93">
        <v>4</v>
      </c>
      <c r="Q30" s="93">
        <v>0</v>
      </c>
      <c r="R30" s="93">
        <v>1</v>
      </c>
      <c r="S30" s="93">
        <v>4</v>
      </c>
      <c r="T30" s="93">
        <v>3</v>
      </c>
      <c r="U30" s="93">
        <v>12</v>
      </c>
      <c r="V30" s="93">
        <v>6</v>
      </c>
      <c r="W30" s="93">
        <v>1</v>
      </c>
      <c r="X30" s="93">
        <v>0</v>
      </c>
      <c r="Y30" s="93">
        <v>8</v>
      </c>
      <c r="Z30" s="93">
        <v>5</v>
      </c>
      <c r="AA30" s="94">
        <v>5</v>
      </c>
      <c r="AB30" s="33" t="s">
        <v>6</v>
      </c>
      <c r="AC30" s="140"/>
      <c r="AD30" s="140"/>
      <c r="AE30" s="54"/>
      <c r="AF30" s="54"/>
    </row>
    <row r="31" spans="1:32" ht="15.6" customHeight="1" x14ac:dyDescent="0.2">
      <c r="A31" s="128">
        <v>14.56</v>
      </c>
      <c r="B31" s="31" t="s">
        <v>7</v>
      </c>
      <c r="C31" s="95">
        <v>0</v>
      </c>
      <c r="D31" s="96">
        <v>4</v>
      </c>
      <c r="E31" s="96">
        <v>1</v>
      </c>
      <c r="F31" s="97">
        <v>0</v>
      </c>
      <c r="G31" s="98">
        <v>4</v>
      </c>
      <c r="H31" s="99">
        <v>2</v>
      </c>
      <c r="I31" s="99">
        <v>0</v>
      </c>
      <c r="J31" s="99">
        <v>1</v>
      </c>
      <c r="K31" s="99">
        <v>12</v>
      </c>
      <c r="L31" s="99">
        <v>0</v>
      </c>
      <c r="M31" s="99">
        <v>7</v>
      </c>
      <c r="N31" s="99">
        <v>1</v>
      </c>
      <c r="O31" s="99">
        <v>1</v>
      </c>
      <c r="P31" s="99">
        <v>2</v>
      </c>
      <c r="Q31" s="99">
        <v>3</v>
      </c>
      <c r="R31" s="99">
        <v>0</v>
      </c>
      <c r="S31" s="99">
        <v>3</v>
      </c>
      <c r="T31" s="99">
        <v>0</v>
      </c>
      <c r="U31" s="99">
        <v>2</v>
      </c>
      <c r="V31" s="99">
        <v>10</v>
      </c>
      <c r="W31" s="99">
        <v>0</v>
      </c>
      <c r="X31" s="99">
        <v>0</v>
      </c>
      <c r="Y31" s="99">
        <v>0</v>
      </c>
      <c r="Z31" s="99">
        <v>0</v>
      </c>
      <c r="AA31" s="100"/>
      <c r="AB31" s="34">
        <f>SUM(C31:Z31)</f>
        <v>53</v>
      </c>
      <c r="AC31" s="141"/>
      <c r="AD31" s="141"/>
      <c r="AE31" s="54"/>
      <c r="AF31" s="54"/>
    </row>
    <row r="32" spans="1:32" ht="15.6" customHeight="1" x14ac:dyDescent="0.2">
      <c r="A32" s="155" t="s">
        <v>63</v>
      </c>
      <c r="B32" s="31" t="s">
        <v>8</v>
      </c>
      <c r="C32" s="95">
        <f>C31</f>
        <v>0</v>
      </c>
      <c r="D32" s="101">
        <f t="shared" ref="D32" si="8">C32-D30+D31</f>
        <v>4</v>
      </c>
      <c r="E32" s="101">
        <f>D32-E30+E31</f>
        <v>5</v>
      </c>
      <c r="F32" s="102">
        <f>E32-F30+F31</f>
        <v>5</v>
      </c>
      <c r="G32" s="103">
        <f t="shared" ref="G32:AA32" si="9">F32-G30+G31</f>
        <v>9</v>
      </c>
      <c r="H32" s="104">
        <f t="shared" si="9"/>
        <v>11</v>
      </c>
      <c r="I32" s="104">
        <f t="shared" si="9"/>
        <v>11</v>
      </c>
      <c r="J32" s="104">
        <f t="shared" si="9"/>
        <v>12</v>
      </c>
      <c r="K32" s="104">
        <f t="shared" si="9"/>
        <v>24</v>
      </c>
      <c r="L32" s="104">
        <f t="shared" si="9"/>
        <v>24</v>
      </c>
      <c r="M32" s="104">
        <f t="shared" si="9"/>
        <v>31</v>
      </c>
      <c r="N32" s="104">
        <f t="shared" si="9"/>
        <v>32</v>
      </c>
      <c r="O32" s="104">
        <f t="shared" si="9"/>
        <v>29</v>
      </c>
      <c r="P32" s="104">
        <f t="shared" si="9"/>
        <v>27</v>
      </c>
      <c r="Q32" s="104">
        <f t="shared" si="9"/>
        <v>30</v>
      </c>
      <c r="R32" s="104">
        <f t="shared" si="9"/>
        <v>29</v>
      </c>
      <c r="S32" s="104">
        <f t="shared" si="9"/>
        <v>28</v>
      </c>
      <c r="T32" s="104">
        <f t="shared" si="9"/>
        <v>25</v>
      </c>
      <c r="U32" s="104">
        <f t="shared" si="9"/>
        <v>15</v>
      </c>
      <c r="V32" s="104">
        <f t="shared" si="9"/>
        <v>19</v>
      </c>
      <c r="W32" s="104">
        <f t="shared" si="9"/>
        <v>18</v>
      </c>
      <c r="X32" s="104">
        <f t="shared" si="9"/>
        <v>18</v>
      </c>
      <c r="Y32" s="104">
        <f t="shared" si="9"/>
        <v>10</v>
      </c>
      <c r="Z32" s="104">
        <f t="shared" si="9"/>
        <v>5</v>
      </c>
      <c r="AA32" s="104">
        <f t="shared" si="9"/>
        <v>0</v>
      </c>
      <c r="AB32" s="35"/>
      <c r="AC32" s="142">
        <f>MAX(C32:AA32)</f>
        <v>32</v>
      </c>
      <c r="AD32" s="142">
        <f>SUM(C31:F31)</f>
        <v>5</v>
      </c>
      <c r="AE32" s="54"/>
      <c r="AF32" s="54"/>
    </row>
    <row r="33" spans="1:32" ht="15.6" customHeight="1" x14ac:dyDescent="0.2">
      <c r="A33" s="156"/>
      <c r="B33" s="31" t="s">
        <v>9</v>
      </c>
      <c r="C33" s="120"/>
      <c r="D33" s="121"/>
      <c r="E33" s="121"/>
      <c r="F33" s="121"/>
      <c r="G33" s="106">
        <v>15.01</v>
      </c>
      <c r="H33" s="121"/>
      <c r="I33" s="121"/>
      <c r="J33" s="107">
        <v>15.05</v>
      </c>
      <c r="K33" s="121"/>
      <c r="L33" s="121"/>
      <c r="M33" s="121"/>
      <c r="N33" s="121"/>
      <c r="O33" s="107">
        <v>15.12</v>
      </c>
      <c r="P33" s="121"/>
      <c r="Q33" s="121"/>
      <c r="R33" s="107">
        <v>15.16</v>
      </c>
      <c r="S33" s="121"/>
      <c r="T33" s="121"/>
      <c r="U33" s="107">
        <v>15.22</v>
      </c>
      <c r="V33" s="121"/>
      <c r="W33" s="107">
        <v>15.26</v>
      </c>
      <c r="X33" s="121"/>
      <c r="Y33" s="122"/>
      <c r="Z33" s="121"/>
      <c r="AA33" s="117">
        <v>15.29</v>
      </c>
      <c r="AB33" s="36">
        <v>32</v>
      </c>
      <c r="AC33" s="141"/>
      <c r="AD33" s="141"/>
      <c r="AE33" s="54"/>
      <c r="AF33" s="54"/>
    </row>
    <row r="34" spans="1:32" ht="15.6" customHeight="1" x14ac:dyDescent="0.2">
      <c r="A34" s="157"/>
      <c r="B34" s="32" t="s">
        <v>10</v>
      </c>
      <c r="C34" s="123">
        <v>14.57</v>
      </c>
      <c r="D34" s="124"/>
      <c r="E34" s="124"/>
      <c r="F34" s="125"/>
      <c r="G34" s="108">
        <f>G33</f>
        <v>15.01</v>
      </c>
      <c r="H34" s="124"/>
      <c r="I34" s="124"/>
      <c r="J34" s="109">
        <f>J33</f>
        <v>15.05</v>
      </c>
      <c r="K34" s="124"/>
      <c r="L34" s="124"/>
      <c r="M34" s="124"/>
      <c r="N34" s="124"/>
      <c r="O34" s="109">
        <v>15.13</v>
      </c>
      <c r="P34" s="124"/>
      <c r="Q34" s="124"/>
      <c r="R34" s="109">
        <f>R33</f>
        <v>15.16</v>
      </c>
      <c r="S34" s="124"/>
      <c r="T34" s="124"/>
      <c r="U34" s="109">
        <f>U33</f>
        <v>15.22</v>
      </c>
      <c r="V34" s="124"/>
      <c r="W34" s="109">
        <f>W33</f>
        <v>15.26</v>
      </c>
      <c r="X34" s="124"/>
      <c r="Y34" s="126"/>
      <c r="Z34" s="124"/>
      <c r="AA34" s="127"/>
      <c r="AB34" s="35"/>
      <c r="AC34" s="143"/>
      <c r="AD34" s="143"/>
      <c r="AE34" s="54"/>
      <c r="AF34" s="54"/>
    </row>
    <row r="35" spans="1:32" ht="15.6" customHeight="1" thickBot="1" x14ac:dyDescent="0.25">
      <c r="A35" s="129">
        <v>540</v>
      </c>
      <c r="B35" s="56" t="s">
        <v>11</v>
      </c>
      <c r="C35" s="110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2"/>
      <c r="AB35" s="58"/>
      <c r="AC35" s="144"/>
      <c r="AD35" s="144"/>
      <c r="AE35" s="54"/>
      <c r="AF35" s="54"/>
    </row>
    <row r="36" spans="1:32" ht="15.6" customHeight="1" x14ac:dyDescent="0.2">
      <c r="A36" s="130"/>
      <c r="B36" s="29" t="s">
        <v>5</v>
      </c>
      <c r="C36" s="89"/>
      <c r="D36" s="90" t="s">
        <v>64</v>
      </c>
      <c r="E36" s="90" t="s">
        <v>64</v>
      </c>
      <c r="F36" s="91" t="s">
        <v>64</v>
      </c>
      <c r="G36" s="92" t="s">
        <v>64</v>
      </c>
      <c r="H36" s="93">
        <v>0</v>
      </c>
      <c r="I36" s="93">
        <v>1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3</v>
      </c>
      <c r="Q36" s="93">
        <v>0</v>
      </c>
      <c r="R36" s="93">
        <v>1</v>
      </c>
      <c r="S36" s="93">
        <v>1</v>
      </c>
      <c r="T36" s="93">
        <v>2</v>
      </c>
      <c r="U36" s="93">
        <v>4</v>
      </c>
      <c r="V36" s="93">
        <v>4</v>
      </c>
      <c r="W36" s="93">
        <v>0</v>
      </c>
      <c r="X36" s="93">
        <v>0</v>
      </c>
      <c r="Y36" s="93">
        <v>5</v>
      </c>
      <c r="Z36" s="93">
        <v>3</v>
      </c>
      <c r="AA36" s="94">
        <v>9</v>
      </c>
      <c r="AB36" s="33" t="s">
        <v>6</v>
      </c>
      <c r="AC36" s="140"/>
      <c r="AD36" s="140"/>
      <c r="AE36" s="54"/>
      <c r="AF36" s="54"/>
    </row>
    <row r="37" spans="1:32" ht="15.6" customHeight="1" x14ac:dyDescent="0.2">
      <c r="A37" s="128">
        <v>18.5</v>
      </c>
      <c r="B37" s="31" t="s">
        <v>7</v>
      </c>
      <c r="C37" s="95" t="s">
        <v>64</v>
      </c>
      <c r="D37" s="96" t="s">
        <v>64</v>
      </c>
      <c r="E37" s="96" t="s">
        <v>64</v>
      </c>
      <c r="F37" s="97" t="s">
        <v>64</v>
      </c>
      <c r="G37" s="98">
        <v>1</v>
      </c>
      <c r="H37" s="99">
        <v>1</v>
      </c>
      <c r="I37" s="99">
        <v>8</v>
      </c>
      <c r="J37" s="99">
        <v>0</v>
      </c>
      <c r="K37" s="99">
        <v>0</v>
      </c>
      <c r="L37" s="99">
        <v>0</v>
      </c>
      <c r="M37" s="99">
        <v>1</v>
      </c>
      <c r="N37" s="99">
        <v>2</v>
      </c>
      <c r="O37" s="99">
        <v>4</v>
      </c>
      <c r="P37" s="99">
        <v>1</v>
      </c>
      <c r="Q37" s="99">
        <v>0</v>
      </c>
      <c r="R37" s="99">
        <v>0</v>
      </c>
      <c r="S37" s="99">
        <v>2</v>
      </c>
      <c r="T37" s="99">
        <v>0</v>
      </c>
      <c r="U37" s="99">
        <v>6</v>
      </c>
      <c r="V37" s="99">
        <v>6</v>
      </c>
      <c r="W37" s="99">
        <v>0</v>
      </c>
      <c r="X37" s="99">
        <v>0</v>
      </c>
      <c r="Y37" s="99">
        <v>0</v>
      </c>
      <c r="Z37" s="99">
        <v>1</v>
      </c>
      <c r="AA37" s="100"/>
      <c r="AB37" s="34">
        <f>SUM(C37:Z37)</f>
        <v>33</v>
      </c>
      <c r="AC37" s="141"/>
      <c r="AD37" s="141"/>
      <c r="AE37" s="54"/>
      <c r="AF37" s="54"/>
    </row>
    <row r="38" spans="1:32" ht="15.6" customHeight="1" x14ac:dyDescent="0.2">
      <c r="A38" s="155" t="s">
        <v>62</v>
      </c>
      <c r="B38" s="31" t="s">
        <v>8</v>
      </c>
      <c r="C38" s="95" t="s">
        <v>64</v>
      </c>
      <c r="D38" s="101" t="s">
        <v>64</v>
      </c>
      <c r="E38" s="101" t="s">
        <v>64</v>
      </c>
      <c r="F38" s="102" t="s">
        <v>64</v>
      </c>
      <c r="G38" s="103">
        <f>G37</f>
        <v>1</v>
      </c>
      <c r="H38" s="104">
        <f t="shared" ref="H38" si="10">G38-H36+H37</f>
        <v>2</v>
      </c>
      <c r="I38" s="104">
        <f t="shared" ref="I38:AA38" si="11">H38-I36+I37</f>
        <v>9</v>
      </c>
      <c r="J38" s="104">
        <f t="shared" si="11"/>
        <v>9</v>
      </c>
      <c r="K38" s="104">
        <f t="shared" si="11"/>
        <v>9</v>
      </c>
      <c r="L38" s="104">
        <f t="shared" si="11"/>
        <v>9</v>
      </c>
      <c r="M38" s="104">
        <f t="shared" si="11"/>
        <v>10</v>
      </c>
      <c r="N38" s="104">
        <f t="shared" si="11"/>
        <v>12</v>
      </c>
      <c r="O38" s="104">
        <f t="shared" si="11"/>
        <v>16</v>
      </c>
      <c r="P38" s="104">
        <f t="shared" si="11"/>
        <v>14</v>
      </c>
      <c r="Q38" s="104">
        <f t="shared" si="11"/>
        <v>14</v>
      </c>
      <c r="R38" s="104">
        <f t="shared" si="11"/>
        <v>13</v>
      </c>
      <c r="S38" s="104">
        <f t="shared" si="11"/>
        <v>14</v>
      </c>
      <c r="T38" s="104">
        <f t="shared" si="11"/>
        <v>12</v>
      </c>
      <c r="U38" s="104">
        <f t="shared" si="11"/>
        <v>14</v>
      </c>
      <c r="V38" s="104">
        <f t="shared" si="11"/>
        <v>16</v>
      </c>
      <c r="W38" s="104">
        <f t="shared" si="11"/>
        <v>16</v>
      </c>
      <c r="X38" s="104">
        <f t="shared" si="11"/>
        <v>16</v>
      </c>
      <c r="Y38" s="104">
        <f t="shared" si="11"/>
        <v>11</v>
      </c>
      <c r="Z38" s="104">
        <f t="shared" si="11"/>
        <v>9</v>
      </c>
      <c r="AA38" s="104">
        <f t="shared" si="11"/>
        <v>0</v>
      </c>
      <c r="AB38" s="35"/>
      <c r="AC38" s="142">
        <f>MAX(C38:AA38)</f>
        <v>16</v>
      </c>
      <c r="AD38" s="142">
        <f>SUM(C37:F37)</f>
        <v>0</v>
      </c>
      <c r="AE38" s="54"/>
      <c r="AF38" s="54"/>
    </row>
    <row r="39" spans="1:32" ht="15.6" customHeight="1" x14ac:dyDescent="0.2">
      <c r="A39" s="156"/>
      <c r="B39" s="31" t="s">
        <v>9</v>
      </c>
      <c r="C39" s="120"/>
      <c r="D39" s="121"/>
      <c r="E39" s="121"/>
      <c r="F39" s="121"/>
      <c r="G39" s="106" t="s">
        <v>64</v>
      </c>
      <c r="H39" s="121"/>
      <c r="I39" s="121"/>
      <c r="J39" s="107">
        <v>18.579999999999998</v>
      </c>
      <c r="K39" s="121"/>
      <c r="L39" s="121"/>
      <c r="M39" s="121"/>
      <c r="N39" s="121"/>
      <c r="O39" s="107">
        <v>19.010000000000002</v>
      </c>
      <c r="P39" s="121"/>
      <c r="Q39" s="121"/>
      <c r="R39" s="107">
        <v>19.05</v>
      </c>
      <c r="S39" s="121"/>
      <c r="T39" s="121"/>
      <c r="U39" s="107">
        <v>19.09</v>
      </c>
      <c r="V39" s="121"/>
      <c r="W39" s="107">
        <v>19.149999999999999</v>
      </c>
      <c r="X39" s="121"/>
      <c r="Y39" s="122"/>
      <c r="Z39" s="121"/>
      <c r="AA39" s="117">
        <v>19.2</v>
      </c>
      <c r="AB39" s="36">
        <v>30</v>
      </c>
      <c r="AC39" s="141"/>
      <c r="AD39" s="141"/>
      <c r="AE39" s="54"/>
      <c r="AF39" s="54"/>
    </row>
    <row r="40" spans="1:32" ht="15.6" customHeight="1" x14ac:dyDescent="0.2">
      <c r="A40" s="157"/>
      <c r="B40" s="32" t="s">
        <v>10</v>
      </c>
      <c r="C40" s="123" t="s">
        <v>64</v>
      </c>
      <c r="D40" s="124"/>
      <c r="E40" s="124"/>
      <c r="F40" s="125"/>
      <c r="G40" s="108">
        <v>18.5</v>
      </c>
      <c r="H40" s="124"/>
      <c r="I40" s="124"/>
      <c r="J40" s="109">
        <v>18.59</v>
      </c>
      <c r="K40" s="124"/>
      <c r="L40" s="124"/>
      <c r="M40" s="124"/>
      <c r="N40" s="124"/>
      <c r="O40" s="109">
        <v>19.02</v>
      </c>
      <c r="P40" s="124"/>
      <c r="Q40" s="124"/>
      <c r="R40" s="109">
        <v>19.059999999999999</v>
      </c>
      <c r="S40" s="124"/>
      <c r="T40" s="124"/>
      <c r="U40" s="109">
        <f>U39</f>
        <v>19.09</v>
      </c>
      <c r="V40" s="124"/>
      <c r="W40" s="109">
        <v>19.16</v>
      </c>
      <c r="X40" s="124"/>
      <c r="Y40" s="126"/>
      <c r="Z40" s="124"/>
      <c r="AA40" s="127"/>
      <c r="AB40" s="35"/>
      <c r="AC40" s="143"/>
      <c r="AD40" s="143"/>
      <c r="AE40" s="54"/>
      <c r="AF40" s="54"/>
    </row>
    <row r="41" spans="1:32" ht="15.6" customHeight="1" thickBot="1" x14ac:dyDescent="0.25">
      <c r="A41" s="56">
        <v>204</v>
      </c>
      <c r="B41" s="56" t="s">
        <v>11</v>
      </c>
      <c r="C41" s="110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2"/>
      <c r="AB41" s="58"/>
      <c r="AC41" s="144"/>
      <c r="AD41" s="144"/>
      <c r="AE41" s="54"/>
      <c r="AF41" s="54"/>
    </row>
    <row r="42" spans="1:32" s="54" customFormat="1" ht="15.6" customHeight="1" thickBot="1" x14ac:dyDescent="0.25">
      <c r="A42" s="66" t="s">
        <v>12</v>
      </c>
      <c r="B42" s="63"/>
      <c r="C42" s="8"/>
      <c r="D42" s="9">
        <f t="shared" ref="D42:AA42" si="12">SUMIF($B6:$B41,"l. wys.",D6:D41)</f>
        <v>0</v>
      </c>
      <c r="E42" s="9">
        <f t="shared" si="12"/>
        <v>0</v>
      </c>
      <c r="F42" s="9">
        <f t="shared" si="12"/>
        <v>0</v>
      </c>
      <c r="G42" s="9">
        <f t="shared" si="12"/>
        <v>0</v>
      </c>
      <c r="H42" s="9">
        <f t="shared" si="12"/>
        <v>0</v>
      </c>
      <c r="I42" s="9">
        <f t="shared" si="12"/>
        <v>1</v>
      </c>
      <c r="J42" s="9">
        <f t="shared" si="12"/>
        <v>0</v>
      </c>
      <c r="K42" s="9">
        <f t="shared" si="12"/>
        <v>0</v>
      </c>
      <c r="L42" s="9">
        <f t="shared" si="12"/>
        <v>0</v>
      </c>
      <c r="M42" s="9">
        <f t="shared" si="12"/>
        <v>0</v>
      </c>
      <c r="N42" s="9">
        <f t="shared" si="12"/>
        <v>0</v>
      </c>
      <c r="O42" s="9">
        <f t="shared" si="12"/>
        <v>17</v>
      </c>
      <c r="P42" s="9">
        <f t="shared" si="12"/>
        <v>9</v>
      </c>
      <c r="Q42" s="9">
        <f t="shared" si="12"/>
        <v>0</v>
      </c>
      <c r="R42" s="9">
        <f t="shared" si="12"/>
        <v>9</v>
      </c>
      <c r="S42" s="9">
        <f t="shared" si="12"/>
        <v>19</v>
      </c>
      <c r="T42" s="9">
        <f t="shared" si="12"/>
        <v>14</v>
      </c>
      <c r="U42" s="9">
        <f t="shared" si="12"/>
        <v>32</v>
      </c>
      <c r="V42" s="9">
        <f t="shared" si="12"/>
        <v>17</v>
      </c>
      <c r="W42" s="9">
        <f t="shared" si="12"/>
        <v>2</v>
      </c>
      <c r="X42" s="9">
        <f t="shared" si="12"/>
        <v>4</v>
      </c>
      <c r="Y42" s="9">
        <f t="shared" si="12"/>
        <v>36</v>
      </c>
      <c r="Z42" s="9">
        <f t="shared" si="12"/>
        <v>25</v>
      </c>
      <c r="AA42" s="9">
        <f t="shared" si="12"/>
        <v>21</v>
      </c>
      <c r="AB42" s="52" t="str">
        <f>"Σ: "&amp;SUM(C42:AA42)</f>
        <v>Σ: 206</v>
      </c>
      <c r="AC42" s="146"/>
      <c r="AD42" s="145" t="str">
        <f>"Σ: "&amp;SUM(AD$6:AD41)</f>
        <v>Σ: 7</v>
      </c>
    </row>
    <row r="43" spans="1:32" s="54" customFormat="1" ht="15.6" customHeight="1" thickBot="1" x14ac:dyDescent="0.25">
      <c r="A43" s="67" t="s">
        <v>13</v>
      </c>
      <c r="B43" s="64"/>
      <c r="C43" s="10">
        <f t="shared" ref="C43:Z43" si="13">SUMIF($B6:$B41,"l. wsiad.",C6:C41)</f>
        <v>0</v>
      </c>
      <c r="D43" s="11">
        <f t="shared" si="13"/>
        <v>5</v>
      </c>
      <c r="E43" s="11">
        <f t="shared" si="13"/>
        <v>2</v>
      </c>
      <c r="F43" s="11">
        <f t="shared" si="13"/>
        <v>0</v>
      </c>
      <c r="G43" s="11">
        <f t="shared" si="13"/>
        <v>11</v>
      </c>
      <c r="H43" s="11">
        <f t="shared" si="13"/>
        <v>7</v>
      </c>
      <c r="I43" s="11">
        <f t="shared" si="13"/>
        <v>9</v>
      </c>
      <c r="J43" s="11">
        <f t="shared" si="13"/>
        <v>7</v>
      </c>
      <c r="K43" s="11">
        <f t="shared" si="13"/>
        <v>35</v>
      </c>
      <c r="L43" s="11">
        <f t="shared" si="13"/>
        <v>2</v>
      </c>
      <c r="M43" s="11">
        <f t="shared" si="13"/>
        <v>19</v>
      </c>
      <c r="N43" s="11">
        <f t="shared" si="13"/>
        <v>3</v>
      </c>
      <c r="O43" s="11">
        <f t="shared" si="13"/>
        <v>18</v>
      </c>
      <c r="P43" s="11">
        <f t="shared" si="13"/>
        <v>8</v>
      </c>
      <c r="Q43" s="11">
        <f t="shared" si="13"/>
        <v>12</v>
      </c>
      <c r="R43" s="11">
        <f t="shared" si="13"/>
        <v>2</v>
      </c>
      <c r="S43" s="11">
        <f t="shared" si="13"/>
        <v>15</v>
      </c>
      <c r="T43" s="11">
        <f t="shared" si="13"/>
        <v>4</v>
      </c>
      <c r="U43" s="11">
        <f t="shared" si="13"/>
        <v>19</v>
      </c>
      <c r="V43" s="11">
        <f t="shared" si="13"/>
        <v>24</v>
      </c>
      <c r="W43" s="11">
        <f t="shared" si="13"/>
        <v>2</v>
      </c>
      <c r="X43" s="11">
        <f t="shared" si="13"/>
        <v>0</v>
      </c>
      <c r="Y43" s="11">
        <f t="shared" si="13"/>
        <v>1</v>
      </c>
      <c r="Z43" s="12">
        <f t="shared" si="13"/>
        <v>1</v>
      </c>
      <c r="AA43" s="13"/>
      <c r="AB43" s="55" t="str">
        <f>"Σ: "&amp;SUM(C43:AA43)</f>
        <v>Σ: 206</v>
      </c>
      <c r="AC43" s="146"/>
      <c r="AD43" s="146"/>
    </row>
    <row r="44" spans="1:32" x14ac:dyDescent="0.2">
      <c r="AC44" s="146"/>
      <c r="AD44" s="146"/>
    </row>
    <row r="45" spans="1:32" x14ac:dyDescent="0.2">
      <c r="AC45" s="146"/>
      <c r="AD45" s="146"/>
    </row>
    <row r="46" spans="1:32" x14ac:dyDescent="0.2">
      <c r="AC46" s="146"/>
      <c r="AD46" s="146"/>
    </row>
    <row r="47" spans="1:32" x14ac:dyDescent="0.2">
      <c r="AC47" s="146"/>
      <c r="AD47" s="146"/>
    </row>
    <row r="48" spans="1:32" x14ac:dyDescent="0.2">
      <c r="AC48" s="146"/>
      <c r="AD48" s="146"/>
    </row>
    <row r="49" spans="29:30" x14ac:dyDescent="0.2">
      <c r="AC49" s="146"/>
      <c r="AD49" s="146"/>
    </row>
    <row r="50" spans="29:30" x14ac:dyDescent="0.2">
      <c r="AC50" s="146"/>
      <c r="AD50" s="146"/>
    </row>
    <row r="51" spans="29:30" x14ac:dyDescent="0.2">
      <c r="AC51" s="146"/>
      <c r="AD51" s="146"/>
    </row>
    <row r="52" spans="29:30" x14ac:dyDescent="0.2">
      <c r="AC52" s="146"/>
      <c r="AD52" s="146"/>
    </row>
    <row r="53" spans="29:30" x14ac:dyDescent="0.2">
      <c r="AC53" s="146"/>
      <c r="AD53" s="146"/>
    </row>
    <row r="54" spans="29:30" x14ac:dyDescent="0.2">
      <c r="AC54" s="146"/>
      <c r="AD54" s="146"/>
    </row>
    <row r="55" spans="29:30" x14ac:dyDescent="0.2">
      <c r="AC55" s="146"/>
      <c r="AD55" s="146"/>
    </row>
    <row r="56" spans="29:30" x14ac:dyDescent="0.2">
      <c r="AC56" s="146"/>
      <c r="AD56" s="146"/>
    </row>
    <row r="57" spans="29:30" x14ac:dyDescent="0.2">
      <c r="AC57" s="146"/>
      <c r="AD57" s="146"/>
    </row>
    <row r="58" spans="29:30" x14ac:dyDescent="0.2">
      <c r="AC58" s="146"/>
      <c r="AD58" s="146"/>
    </row>
    <row r="59" spans="29:30" x14ac:dyDescent="0.2">
      <c r="AC59" s="146"/>
      <c r="AD59" s="146"/>
    </row>
    <row r="60" spans="29:30" x14ac:dyDescent="0.2">
      <c r="AC60" s="146"/>
      <c r="AD60" s="146"/>
    </row>
    <row r="61" spans="29:30" x14ac:dyDescent="0.2">
      <c r="AC61" s="146"/>
      <c r="AD61" s="146"/>
    </row>
    <row r="62" spans="29:30" x14ac:dyDescent="0.2">
      <c r="AC62" s="146"/>
      <c r="AD62" s="146"/>
    </row>
    <row r="63" spans="29:30" x14ac:dyDescent="0.2">
      <c r="AC63" s="146"/>
      <c r="AD63" s="146"/>
    </row>
    <row r="64" spans="29:30" x14ac:dyDescent="0.2">
      <c r="AC64" s="146"/>
      <c r="AD64" s="146"/>
    </row>
    <row r="65" spans="29:30" x14ac:dyDescent="0.2">
      <c r="AC65" s="146"/>
      <c r="AD65" s="146"/>
    </row>
    <row r="66" spans="29:30" x14ac:dyDescent="0.2">
      <c r="AC66" s="146"/>
      <c r="AD66" s="146"/>
    </row>
    <row r="67" spans="29:30" x14ac:dyDescent="0.2">
      <c r="AC67" s="147"/>
      <c r="AD67" s="147"/>
    </row>
    <row r="68" spans="29:30" x14ac:dyDescent="0.2">
      <c r="AC68" s="147"/>
      <c r="AD68" s="147"/>
    </row>
    <row r="69" spans="29:30" x14ac:dyDescent="0.2">
      <c r="AC69" s="147"/>
      <c r="AD69" s="147"/>
    </row>
    <row r="70" spans="29:30" x14ac:dyDescent="0.2">
      <c r="AC70" s="147"/>
      <c r="AD70" s="147"/>
    </row>
    <row r="71" spans="29:30" x14ac:dyDescent="0.2">
      <c r="AC71" s="147"/>
      <c r="AD71" s="147"/>
    </row>
    <row r="72" spans="29:30" x14ac:dyDescent="0.2">
      <c r="AC72" s="147"/>
      <c r="AD72" s="147"/>
    </row>
    <row r="73" spans="29:30" x14ac:dyDescent="0.2">
      <c r="AC73" s="147"/>
      <c r="AD73" s="147"/>
    </row>
    <row r="74" spans="29:30" x14ac:dyDescent="0.2">
      <c r="AC74" s="147"/>
      <c r="AD74" s="147"/>
    </row>
    <row r="75" spans="29:30" x14ac:dyDescent="0.2">
      <c r="AC75" s="147"/>
      <c r="AD75" s="147"/>
    </row>
    <row r="76" spans="29:30" x14ac:dyDescent="0.2">
      <c r="AC76" s="147"/>
      <c r="AD76" s="147"/>
    </row>
    <row r="77" spans="29:30" x14ac:dyDescent="0.2">
      <c r="AC77" s="147"/>
      <c r="AD77" s="147"/>
    </row>
    <row r="78" spans="29:30" x14ac:dyDescent="0.2">
      <c r="AC78" s="147"/>
      <c r="AD78" s="147"/>
    </row>
    <row r="79" spans="29:30" x14ac:dyDescent="0.2">
      <c r="AC79" s="147"/>
      <c r="AD79" s="147"/>
    </row>
    <row r="80" spans="29:30" x14ac:dyDescent="0.2">
      <c r="AC80" s="147"/>
      <c r="AD80" s="147"/>
    </row>
    <row r="81" spans="29:30" x14ac:dyDescent="0.2">
      <c r="AC81" s="147"/>
      <c r="AD81" s="147"/>
    </row>
    <row r="82" spans="29:30" x14ac:dyDescent="0.2">
      <c r="AC82" s="147"/>
      <c r="AD82" s="147"/>
    </row>
  </sheetData>
  <sheetProtection selectLockedCells="1" selectUnlockedCells="1"/>
  <mergeCells count="6">
    <mergeCell ref="A38:A40"/>
    <mergeCell ref="A8:A10"/>
    <mergeCell ref="A14:A16"/>
    <mergeCell ref="A20:A22"/>
    <mergeCell ref="A26:A28"/>
    <mergeCell ref="A32:A34"/>
  </mergeCells>
  <conditionalFormatting sqref="AB8:AB41">
    <cfRule type="expression" dxfId="123" priority="68" stopIfTrue="1">
      <formula>AM8</formula>
    </cfRule>
  </conditionalFormatting>
  <conditionalFormatting sqref="AB26:AB29">
    <cfRule type="expression" dxfId="122" priority="67" stopIfTrue="1">
      <formula>AM26</formula>
    </cfRule>
  </conditionalFormatting>
  <conditionalFormatting sqref="AB26:AB29">
    <cfRule type="expression" dxfId="121" priority="66" stopIfTrue="1">
      <formula>AM26</formula>
    </cfRule>
  </conditionalFormatting>
  <conditionalFormatting sqref="AB26:AB29">
    <cfRule type="expression" dxfId="120" priority="65" stopIfTrue="1">
      <formula>AM26</formula>
    </cfRule>
  </conditionalFormatting>
  <conditionalFormatting sqref="AB14:AB17">
    <cfRule type="expression" dxfId="119" priority="64" stopIfTrue="1">
      <formula>AM14</formula>
    </cfRule>
  </conditionalFormatting>
  <conditionalFormatting sqref="AB14:AB17">
    <cfRule type="expression" dxfId="118" priority="63" stopIfTrue="1">
      <formula>AM14</formula>
    </cfRule>
  </conditionalFormatting>
  <conditionalFormatting sqref="AB14:AB17">
    <cfRule type="expression" dxfId="117" priority="62" stopIfTrue="1">
      <formula>AM14</formula>
    </cfRule>
  </conditionalFormatting>
  <conditionalFormatting sqref="AB20:AB23">
    <cfRule type="expression" dxfId="116" priority="61" stopIfTrue="1">
      <formula>AM20</formula>
    </cfRule>
  </conditionalFormatting>
  <conditionalFormatting sqref="AB20:AB23">
    <cfRule type="expression" dxfId="115" priority="60" stopIfTrue="1">
      <formula>AM20</formula>
    </cfRule>
  </conditionalFormatting>
  <conditionalFormatting sqref="AB20:AB23">
    <cfRule type="expression" dxfId="114" priority="59" stopIfTrue="1">
      <formula>AM20</formula>
    </cfRule>
  </conditionalFormatting>
  <conditionalFormatting sqref="AB32:AB35">
    <cfRule type="expression" dxfId="113" priority="55" stopIfTrue="1">
      <formula>AM32</formula>
    </cfRule>
  </conditionalFormatting>
  <conditionalFormatting sqref="AB32:AB35">
    <cfRule type="expression" dxfId="112" priority="54" stopIfTrue="1">
      <formula>AM32</formula>
    </cfRule>
  </conditionalFormatting>
  <conditionalFormatting sqref="AB32:AB35">
    <cfRule type="expression" dxfId="111" priority="53" stopIfTrue="1">
      <formula>AM32</formula>
    </cfRule>
  </conditionalFormatting>
  <conditionalFormatting sqref="AB38:AB41">
    <cfRule type="expression" dxfId="110" priority="52" stopIfTrue="1">
      <formula>AM38</formula>
    </cfRule>
  </conditionalFormatting>
  <conditionalFormatting sqref="AB38:AB41">
    <cfRule type="expression" dxfId="109" priority="51" stopIfTrue="1">
      <formula>AM38</formula>
    </cfRule>
  </conditionalFormatting>
  <conditionalFormatting sqref="AB38:AB41">
    <cfRule type="expression" dxfId="108" priority="50" stopIfTrue="1">
      <formula>AM38</formula>
    </cfRule>
  </conditionalFormatting>
  <conditionalFormatting sqref="C8:AA8 C14:AA14 C20:AA20 C26:AA26 C32:AA32 C38:AA38">
    <cfRule type="cellIs" dxfId="107" priority="37" stopIfTrue="1" operator="equal">
      <formula>$AC8</formula>
    </cfRule>
  </conditionalFormatting>
  <conditionalFormatting sqref="AB32:AB35">
    <cfRule type="expression" dxfId="106" priority="36" stopIfTrue="1">
      <formula>AM32</formula>
    </cfRule>
  </conditionalFormatting>
  <conditionalFormatting sqref="AB32:AB35">
    <cfRule type="expression" dxfId="105" priority="35" stopIfTrue="1">
      <formula>AM32</formula>
    </cfRule>
  </conditionalFormatting>
  <conditionalFormatting sqref="AB32:AB35">
    <cfRule type="expression" dxfId="104" priority="34" stopIfTrue="1">
      <formula>AM32</formula>
    </cfRule>
  </conditionalFormatting>
  <conditionalFormatting sqref="AB38:AB41">
    <cfRule type="expression" dxfId="103" priority="33" stopIfTrue="1">
      <formula>AM38</formula>
    </cfRule>
  </conditionalFormatting>
  <conditionalFormatting sqref="AB38:AB41">
    <cfRule type="expression" dxfId="102" priority="32" stopIfTrue="1">
      <formula>AM38</formula>
    </cfRule>
  </conditionalFormatting>
  <conditionalFormatting sqref="AB38:AB41">
    <cfRule type="expression" dxfId="101" priority="31" stopIfTrue="1">
      <formula>AM38</formula>
    </cfRule>
  </conditionalFormatting>
  <conditionalFormatting sqref="C8:H8">
    <cfRule type="cellIs" dxfId="100" priority="18" stopIfTrue="1" operator="equal">
      <formula>$AC8</formula>
    </cfRule>
  </conditionalFormatting>
  <conditionalFormatting sqref="C14:H14">
    <cfRule type="cellIs" dxfId="99" priority="17" stopIfTrue="1" operator="equal">
      <formula>$AC14</formula>
    </cfRule>
  </conditionalFormatting>
  <conditionalFormatting sqref="C26:H26">
    <cfRule type="cellIs" dxfId="98" priority="16" stopIfTrue="1" operator="equal">
      <formula>$AC26</formula>
    </cfRule>
  </conditionalFormatting>
  <conditionalFormatting sqref="C38:H38">
    <cfRule type="cellIs" dxfId="97" priority="15" stopIfTrue="1" operator="equal">
      <formula>$AC38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2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8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Z35" sqref="Z35"/>
    </sheetView>
  </sheetViews>
  <sheetFormatPr defaultColWidth="9.140625" defaultRowHeight="15" x14ac:dyDescent="0.2"/>
  <cols>
    <col min="1" max="1" width="10.7109375" style="42" customWidth="1"/>
    <col min="2" max="2" width="7.7109375" style="42" customWidth="1"/>
    <col min="3" max="28" width="4.28515625" style="42" customWidth="1"/>
    <col min="29" max="29" width="11.7109375" style="42" customWidth="1"/>
    <col min="30" max="31" width="9.140625" style="148"/>
    <col min="32" max="16384" width="9.140625" style="42"/>
  </cols>
  <sheetData>
    <row r="1" spans="1:33" ht="21.95" customHeight="1" x14ac:dyDescent="0.2">
      <c r="A1" s="18" t="s">
        <v>15</v>
      </c>
      <c r="B1" s="37"/>
      <c r="C1" s="37"/>
      <c r="D1" s="37"/>
      <c r="E1" s="37"/>
      <c r="F1" s="38"/>
      <c r="G1" s="38"/>
      <c r="H1" s="38"/>
      <c r="I1" s="38"/>
      <c r="J1" s="38"/>
      <c r="K1" s="38"/>
      <c r="L1" s="38"/>
      <c r="M1" s="38"/>
      <c r="N1" s="38"/>
      <c r="O1" s="38"/>
      <c r="P1" s="39"/>
      <c r="Q1" s="59" t="s">
        <v>67</v>
      </c>
      <c r="R1" s="19"/>
      <c r="S1" s="19"/>
      <c r="T1" s="19"/>
      <c r="U1" s="19"/>
      <c r="V1" s="19"/>
      <c r="W1" s="19"/>
      <c r="X1" s="19"/>
      <c r="Y1" s="19"/>
      <c r="Z1" s="19"/>
      <c r="AA1" s="19"/>
      <c r="AB1" s="40"/>
      <c r="AC1" s="41"/>
      <c r="AD1"/>
      <c r="AE1"/>
    </row>
    <row r="2" spans="1:33" ht="5.0999999999999996" customHeight="1" thickBot="1" x14ac:dyDescent="0.25">
      <c r="A2" s="20"/>
      <c r="B2" s="43"/>
      <c r="C2" s="43"/>
      <c r="D2" s="43"/>
      <c r="E2" s="43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44"/>
      <c r="R2" s="1"/>
      <c r="S2" s="1"/>
      <c r="T2" s="1"/>
      <c r="U2" s="1"/>
      <c r="V2" s="1"/>
      <c r="W2" s="1"/>
      <c r="X2" s="1"/>
      <c r="Y2" s="43"/>
      <c r="Z2" s="43"/>
      <c r="AA2" s="43"/>
      <c r="AB2" s="43"/>
      <c r="AC2" s="46"/>
      <c r="AD2"/>
      <c r="AE2"/>
    </row>
    <row r="3" spans="1:33" ht="21.95" customHeight="1" thickBot="1" x14ac:dyDescent="0.25">
      <c r="A3" s="20" t="s">
        <v>0</v>
      </c>
      <c r="B3" s="22">
        <v>8</v>
      </c>
      <c r="C3" s="83" t="s">
        <v>20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45"/>
      <c r="Q3" s="86" t="s">
        <v>23</v>
      </c>
      <c r="R3" s="1"/>
      <c r="S3" s="1"/>
      <c r="T3" s="1"/>
      <c r="U3" s="1"/>
      <c r="V3" s="1"/>
      <c r="W3" s="1"/>
      <c r="X3" s="1"/>
      <c r="Y3" s="43"/>
      <c r="Z3" s="43"/>
      <c r="AA3" s="43"/>
      <c r="AB3" s="43"/>
      <c r="AC3" s="46"/>
      <c r="AD3"/>
      <c r="AE3"/>
    </row>
    <row r="4" spans="1:33" ht="5.0999999999999996" customHeight="1" thickBot="1" x14ac:dyDescent="0.3">
      <c r="A4" s="23"/>
      <c r="B4" s="24"/>
      <c r="C4" s="25"/>
      <c r="D4" s="25"/>
      <c r="E4" s="25"/>
      <c r="F4" s="47"/>
      <c r="G4" s="47"/>
      <c r="H4" s="47"/>
      <c r="I4" s="47"/>
      <c r="J4" s="47"/>
      <c r="K4" s="47"/>
      <c r="L4" s="47"/>
      <c r="M4" s="47"/>
      <c r="N4" s="47"/>
      <c r="O4" s="47"/>
      <c r="P4" s="26"/>
      <c r="Q4" s="24"/>
      <c r="R4" s="24"/>
      <c r="S4" s="24"/>
      <c r="T4" s="24"/>
      <c r="U4" s="24"/>
      <c r="V4" s="24"/>
      <c r="W4" s="24"/>
      <c r="X4" s="24"/>
      <c r="Y4" s="48"/>
      <c r="Z4" s="48"/>
      <c r="AA4" s="48"/>
      <c r="AB4" s="48"/>
      <c r="AC4" s="49"/>
      <c r="AD4"/>
      <c r="AE4"/>
    </row>
    <row r="5" spans="1:33" s="60" customFormat="1" ht="114.95" customHeight="1" thickBot="1" x14ac:dyDescent="0.25">
      <c r="A5" s="28" t="s">
        <v>2</v>
      </c>
      <c r="B5" s="28" t="s">
        <v>3</v>
      </c>
      <c r="C5" s="85" t="s">
        <v>24</v>
      </c>
      <c r="D5" s="85" t="s">
        <v>25</v>
      </c>
      <c r="E5" s="85" t="s">
        <v>26</v>
      </c>
      <c r="F5" s="85" t="s">
        <v>16</v>
      </c>
      <c r="G5" s="85" t="s">
        <v>17</v>
      </c>
      <c r="H5" s="85" t="s">
        <v>18</v>
      </c>
      <c r="I5" s="85" t="s">
        <v>27</v>
      </c>
      <c r="J5" s="85" t="s">
        <v>74</v>
      </c>
      <c r="K5" s="85" t="s">
        <v>28</v>
      </c>
      <c r="L5" s="85" t="s">
        <v>29</v>
      </c>
      <c r="M5" s="85" t="s">
        <v>30</v>
      </c>
      <c r="N5" s="85" t="s">
        <v>31</v>
      </c>
      <c r="O5" s="85" t="s">
        <v>32</v>
      </c>
      <c r="P5" s="85" t="s">
        <v>33</v>
      </c>
      <c r="Q5" s="85" t="s">
        <v>34</v>
      </c>
      <c r="R5" s="85" t="s">
        <v>35</v>
      </c>
      <c r="S5" s="85" t="s">
        <v>36</v>
      </c>
      <c r="T5" s="85" t="s">
        <v>37</v>
      </c>
      <c r="U5" s="85" t="s">
        <v>38</v>
      </c>
      <c r="V5" s="85" t="s">
        <v>39</v>
      </c>
      <c r="W5" s="85" t="s">
        <v>40</v>
      </c>
      <c r="X5" s="85" t="s">
        <v>41</v>
      </c>
      <c r="Y5" s="78" t="s">
        <v>42</v>
      </c>
      <c r="Z5" s="77" t="s">
        <v>45</v>
      </c>
      <c r="AA5" s="77" t="s">
        <v>43</v>
      </c>
      <c r="AB5" s="77" t="s">
        <v>44</v>
      </c>
      <c r="AC5" s="28" t="s">
        <v>14</v>
      </c>
      <c r="AD5" s="139" t="s">
        <v>4</v>
      </c>
      <c r="AE5" s="139" t="s">
        <v>70</v>
      </c>
    </row>
    <row r="6" spans="1:33" s="51" customFormat="1" ht="15.6" customHeight="1" x14ac:dyDescent="0.2">
      <c r="A6" s="130"/>
      <c r="B6" s="29" t="s">
        <v>5</v>
      </c>
      <c r="C6" s="89"/>
      <c r="D6" s="93">
        <v>0</v>
      </c>
      <c r="E6" s="93">
        <v>1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3">
        <v>2</v>
      </c>
      <c r="L6" s="93">
        <v>3</v>
      </c>
      <c r="M6" s="93">
        <v>0</v>
      </c>
      <c r="N6" s="93">
        <v>2</v>
      </c>
      <c r="O6" s="93">
        <v>2</v>
      </c>
      <c r="P6" s="93">
        <v>1</v>
      </c>
      <c r="Q6" s="93">
        <v>2</v>
      </c>
      <c r="R6" s="93">
        <v>3</v>
      </c>
      <c r="S6" s="93">
        <v>2</v>
      </c>
      <c r="T6" s="93">
        <v>5</v>
      </c>
      <c r="U6" s="93">
        <v>6</v>
      </c>
      <c r="V6" s="93">
        <v>0</v>
      </c>
      <c r="W6" s="93">
        <v>0</v>
      </c>
      <c r="X6" s="93">
        <v>0</v>
      </c>
      <c r="Y6" s="90" t="s">
        <v>64</v>
      </c>
      <c r="Z6" s="90" t="s">
        <v>64</v>
      </c>
      <c r="AA6" s="90" t="s">
        <v>64</v>
      </c>
      <c r="AB6" s="113" t="s">
        <v>64</v>
      </c>
      <c r="AC6" s="33" t="s">
        <v>6</v>
      </c>
      <c r="AD6" s="140"/>
      <c r="AE6" s="140"/>
      <c r="AF6" s="54"/>
      <c r="AG6" s="54"/>
    </row>
    <row r="7" spans="1:33" s="51" customFormat="1" ht="15.6" customHeight="1" x14ac:dyDescent="0.2">
      <c r="A7" s="128">
        <v>5</v>
      </c>
      <c r="B7" s="31" t="s">
        <v>7</v>
      </c>
      <c r="C7" s="114">
        <v>3</v>
      </c>
      <c r="D7" s="99">
        <v>4</v>
      </c>
      <c r="E7" s="99">
        <v>6</v>
      </c>
      <c r="F7" s="99">
        <v>1</v>
      </c>
      <c r="G7" s="99">
        <v>1</v>
      </c>
      <c r="H7" s="99">
        <v>1</v>
      </c>
      <c r="I7" s="99">
        <v>6</v>
      </c>
      <c r="J7" s="99">
        <v>3</v>
      </c>
      <c r="K7" s="99">
        <v>0</v>
      </c>
      <c r="L7" s="99">
        <v>2</v>
      </c>
      <c r="M7" s="99">
        <v>0</v>
      </c>
      <c r="N7" s="99">
        <v>0</v>
      </c>
      <c r="O7" s="99">
        <v>2</v>
      </c>
      <c r="P7" s="99">
        <v>0</v>
      </c>
      <c r="Q7" s="99">
        <v>0</v>
      </c>
      <c r="R7" s="99">
        <v>0</v>
      </c>
      <c r="S7" s="99">
        <v>0</v>
      </c>
      <c r="T7" s="99">
        <v>0</v>
      </c>
      <c r="U7" s="99">
        <v>0</v>
      </c>
      <c r="V7" s="99">
        <v>0</v>
      </c>
      <c r="W7" s="99">
        <v>0</v>
      </c>
      <c r="X7" s="99" t="s">
        <v>64</v>
      </c>
      <c r="Y7" s="96" t="s">
        <v>64</v>
      </c>
      <c r="Z7" s="96" t="s">
        <v>64</v>
      </c>
      <c r="AA7" s="96" t="s">
        <v>64</v>
      </c>
      <c r="AB7" s="100"/>
      <c r="AC7" s="34">
        <f>SUM(C7:AA7)</f>
        <v>29</v>
      </c>
      <c r="AD7" s="141"/>
      <c r="AE7" s="141"/>
      <c r="AF7" s="54"/>
      <c r="AG7" s="54"/>
    </row>
    <row r="8" spans="1:33" s="51" customFormat="1" ht="15.6" customHeight="1" x14ac:dyDescent="0.2">
      <c r="A8" s="155" t="s">
        <v>46</v>
      </c>
      <c r="B8" s="31" t="s">
        <v>8</v>
      </c>
      <c r="C8" s="114">
        <f>C7</f>
        <v>3</v>
      </c>
      <c r="D8" s="104">
        <f t="shared" ref="D8:W8" si="0">C8-D6+D7</f>
        <v>7</v>
      </c>
      <c r="E8" s="104">
        <f t="shared" si="0"/>
        <v>12</v>
      </c>
      <c r="F8" s="104">
        <f t="shared" si="0"/>
        <v>13</v>
      </c>
      <c r="G8" s="104">
        <f t="shared" si="0"/>
        <v>14</v>
      </c>
      <c r="H8" s="104">
        <f t="shared" si="0"/>
        <v>15</v>
      </c>
      <c r="I8" s="104">
        <f t="shared" si="0"/>
        <v>21</v>
      </c>
      <c r="J8" s="104">
        <f t="shared" si="0"/>
        <v>24</v>
      </c>
      <c r="K8" s="104">
        <f t="shared" si="0"/>
        <v>22</v>
      </c>
      <c r="L8" s="104">
        <f t="shared" si="0"/>
        <v>21</v>
      </c>
      <c r="M8" s="104">
        <f t="shared" si="0"/>
        <v>21</v>
      </c>
      <c r="N8" s="104">
        <f t="shared" si="0"/>
        <v>19</v>
      </c>
      <c r="O8" s="104">
        <f t="shared" si="0"/>
        <v>19</v>
      </c>
      <c r="P8" s="104">
        <f t="shared" si="0"/>
        <v>18</v>
      </c>
      <c r="Q8" s="104">
        <f t="shared" si="0"/>
        <v>16</v>
      </c>
      <c r="R8" s="104">
        <f t="shared" si="0"/>
        <v>13</v>
      </c>
      <c r="S8" s="104">
        <f t="shared" si="0"/>
        <v>11</v>
      </c>
      <c r="T8" s="104">
        <f t="shared" si="0"/>
        <v>6</v>
      </c>
      <c r="U8" s="104">
        <f t="shared" si="0"/>
        <v>0</v>
      </c>
      <c r="V8" s="104">
        <f t="shared" si="0"/>
        <v>0</v>
      </c>
      <c r="W8" s="104">
        <f t="shared" si="0"/>
        <v>0</v>
      </c>
      <c r="X8" s="104">
        <f>W8-X6</f>
        <v>0</v>
      </c>
      <c r="Y8" s="101" t="s">
        <v>64</v>
      </c>
      <c r="Z8" s="101" t="s">
        <v>64</v>
      </c>
      <c r="AA8" s="101" t="s">
        <v>64</v>
      </c>
      <c r="AB8" s="115" t="s">
        <v>64</v>
      </c>
      <c r="AC8" s="35"/>
      <c r="AD8" s="142">
        <f>MAX(C8:AB8)</f>
        <v>24</v>
      </c>
      <c r="AE8" s="142">
        <f>X8+SUM(Y7:AA7)</f>
        <v>0</v>
      </c>
      <c r="AF8" s="54"/>
      <c r="AG8" s="54"/>
    </row>
    <row r="9" spans="1:33" s="51" customFormat="1" ht="15.6" customHeight="1" x14ac:dyDescent="0.2">
      <c r="A9" s="156"/>
      <c r="B9" s="31" t="s">
        <v>9</v>
      </c>
      <c r="C9" s="131"/>
      <c r="D9" s="132"/>
      <c r="E9" s="132"/>
      <c r="F9" s="132"/>
      <c r="G9" s="132"/>
      <c r="H9" s="116">
        <v>5.0999999999999996</v>
      </c>
      <c r="I9" s="116">
        <v>5.12</v>
      </c>
      <c r="J9" s="132"/>
      <c r="K9" s="132"/>
      <c r="L9" s="116">
        <v>5.17</v>
      </c>
      <c r="M9" s="132"/>
      <c r="N9" s="132"/>
      <c r="O9" s="116">
        <v>5.2</v>
      </c>
      <c r="P9" s="132"/>
      <c r="Q9" s="132"/>
      <c r="R9" s="132"/>
      <c r="S9" s="132"/>
      <c r="T9" s="116">
        <v>5.28</v>
      </c>
      <c r="U9" s="132"/>
      <c r="V9" s="132"/>
      <c r="W9" s="132"/>
      <c r="X9" s="116">
        <v>5.33</v>
      </c>
      <c r="Y9" s="132"/>
      <c r="Z9" s="132"/>
      <c r="AA9" s="132"/>
      <c r="AB9" s="119" t="s">
        <v>64</v>
      </c>
      <c r="AC9" s="36">
        <v>33</v>
      </c>
      <c r="AD9" s="141"/>
      <c r="AE9" s="141"/>
      <c r="AF9" s="54"/>
      <c r="AG9" s="54"/>
    </row>
    <row r="10" spans="1:33" s="51" customFormat="1" ht="15.6" customHeight="1" x14ac:dyDescent="0.2">
      <c r="A10" s="157"/>
      <c r="B10" s="32" t="s">
        <v>10</v>
      </c>
      <c r="C10" s="118">
        <v>5</v>
      </c>
      <c r="D10" s="133"/>
      <c r="E10" s="133"/>
      <c r="F10" s="133"/>
      <c r="G10" s="133"/>
      <c r="H10" s="109">
        <f>H9</f>
        <v>5.0999999999999996</v>
      </c>
      <c r="I10" s="109">
        <f>I9</f>
        <v>5.12</v>
      </c>
      <c r="J10" s="133"/>
      <c r="K10" s="133"/>
      <c r="L10" s="109">
        <f>L9</f>
        <v>5.17</v>
      </c>
      <c r="M10" s="133"/>
      <c r="N10" s="133"/>
      <c r="O10" s="109">
        <f>O9</f>
        <v>5.2</v>
      </c>
      <c r="P10" s="133"/>
      <c r="Q10" s="133"/>
      <c r="R10" s="133"/>
      <c r="S10" s="133"/>
      <c r="T10" s="109">
        <f>T9</f>
        <v>5.28</v>
      </c>
      <c r="U10" s="133"/>
      <c r="V10" s="133"/>
      <c r="W10" s="133"/>
      <c r="X10" s="109" t="s">
        <v>64</v>
      </c>
      <c r="Y10" s="134"/>
      <c r="Z10" s="133"/>
      <c r="AA10" s="133"/>
      <c r="AB10" s="127"/>
      <c r="AC10" s="35"/>
      <c r="AD10" s="143"/>
      <c r="AE10" s="143"/>
      <c r="AF10" s="54"/>
      <c r="AG10" s="54"/>
    </row>
    <row r="11" spans="1:33" s="51" customFormat="1" ht="15.6" customHeight="1" thickBot="1" x14ac:dyDescent="0.25">
      <c r="A11" s="129">
        <v>212</v>
      </c>
      <c r="B11" s="56" t="s">
        <v>11</v>
      </c>
      <c r="C11" s="110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2"/>
      <c r="AC11" s="58"/>
      <c r="AD11" s="144"/>
      <c r="AE11" s="144"/>
      <c r="AF11" s="54"/>
      <c r="AG11" s="54"/>
    </row>
    <row r="12" spans="1:33" ht="15.6" customHeight="1" x14ac:dyDescent="0.2">
      <c r="A12" s="130"/>
      <c r="B12" s="29" t="s">
        <v>5</v>
      </c>
      <c r="C12" s="89"/>
      <c r="D12" s="93">
        <v>0</v>
      </c>
      <c r="E12" s="93">
        <v>1</v>
      </c>
      <c r="F12" s="93">
        <v>0</v>
      </c>
      <c r="G12" s="93">
        <v>0</v>
      </c>
      <c r="H12" s="93">
        <v>3</v>
      </c>
      <c r="I12" s="93">
        <v>5</v>
      </c>
      <c r="J12" s="93">
        <v>5</v>
      </c>
      <c r="K12" s="93">
        <v>2</v>
      </c>
      <c r="L12" s="93">
        <v>2</v>
      </c>
      <c r="M12" s="93">
        <v>2</v>
      </c>
      <c r="N12" s="93">
        <v>1</v>
      </c>
      <c r="O12" s="93">
        <v>6</v>
      </c>
      <c r="P12" s="93">
        <v>0</v>
      </c>
      <c r="Q12" s="93">
        <v>1</v>
      </c>
      <c r="R12" s="93">
        <v>0</v>
      </c>
      <c r="S12" s="93">
        <v>0</v>
      </c>
      <c r="T12" s="93">
        <v>0</v>
      </c>
      <c r="U12" s="93">
        <v>0</v>
      </c>
      <c r="V12" s="93">
        <v>0</v>
      </c>
      <c r="W12" s="93">
        <v>1</v>
      </c>
      <c r="X12" s="93">
        <v>0</v>
      </c>
      <c r="Y12" s="90">
        <v>0</v>
      </c>
      <c r="Z12" s="90">
        <v>1</v>
      </c>
      <c r="AA12" s="90">
        <v>1</v>
      </c>
      <c r="AB12" s="113">
        <v>0</v>
      </c>
      <c r="AC12" s="33" t="s">
        <v>6</v>
      </c>
      <c r="AD12" s="140"/>
      <c r="AE12" s="140"/>
      <c r="AF12" s="54"/>
      <c r="AG12" s="54"/>
    </row>
    <row r="13" spans="1:33" ht="15.6" customHeight="1" x14ac:dyDescent="0.2">
      <c r="A13" s="128">
        <v>7.25</v>
      </c>
      <c r="B13" s="31" t="s">
        <v>7</v>
      </c>
      <c r="C13" s="114">
        <v>7</v>
      </c>
      <c r="D13" s="99">
        <v>4</v>
      </c>
      <c r="E13" s="99">
        <v>8</v>
      </c>
      <c r="F13" s="99">
        <v>0</v>
      </c>
      <c r="G13" s="99">
        <v>0</v>
      </c>
      <c r="H13" s="99">
        <v>3</v>
      </c>
      <c r="I13" s="99">
        <v>3</v>
      </c>
      <c r="J13" s="99">
        <v>2</v>
      </c>
      <c r="K13" s="99">
        <v>0</v>
      </c>
      <c r="L13" s="99">
        <v>2</v>
      </c>
      <c r="M13" s="99">
        <v>0</v>
      </c>
      <c r="N13" s="99">
        <v>1</v>
      </c>
      <c r="O13" s="99">
        <v>0</v>
      </c>
      <c r="P13" s="99">
        <v>0</v>
      </c>
      <c r="Q13" s="99">
        <v>0</v>
      </c>
      <c r="R13" s="99">
        <v>0</v>
      </c>
      <c r="S13" s="99">
        <v>1</v>
      </c>
      <c r="T13" s="99">
        <v>0</v>
      </c>
      <c r="U13" s="99">
        <v>0</v>
      </c>
      <c r="V13" s="99">
        <v>0</v>
      </c>
      <c r="W13" s="99">
        <v>0</v>
      </c>
      <c r="X13" s="99">
        <v>0</v>
      </c>
      <c r="Y13" s="96">
        <v>0</v>
      </c>
      <c r="Z13" s="96">
        <v>0</v>
      </c>
      <c r="AA13" s="96">
        <v>0</v>
      </c>
      <c r="AB13" s="100"/>
      <c r="AC13" s="34">
        <f>SUM(C13:AA13)</f>
        <v>31</v>
      </c>
      <c r="AD13" s="141"/>
      <c r="AE13" s="141"/>
      <c r="AF13" s="54"/>
      <c r="AG13" s="54"/>
    </row>
    <row r="14" spans="1:33" ht="15.6" customHeight="1" x14ac:dyDescent="0.2">
      <c r="A14" s="155" t="s">
        <v>46</v>
      </c>
      <c r="B14" s="31" t="s">
        <v>8</v>
      </c>
      <c r="C14" s="114">
        <f>C13</f>
        <v>7</v>
      </c>
      <c r="D14" s="104">
        <f t="shared" ref="D14:AA14" si="1">C14-D12+D13</f>
        <v>11</v>
      </c>
      <c r="E14" s="104">
        <f t="shared" si="1"/>
        <v>18</v>
      </c>
      <c r="F14" s="104">
        <f t="shared" si="1"/>
        <v>18</v>
      </c>
      <c r="G14" s="104">
        <f t="shared" si="1"/>
        <v>18</v>
      </c>
      <c r="H14" s="104">
        <f t="shared" si="1"/>
        <v>18</v>
      </c>
      <c r="I14" s="104">
        <f t="shared" si="1"/>
        <v>16</v>
      </c>
      <c r="J14" s="104">
        <f t="shared" si="1"/>
        <v>13</v>
      </c>
      <c r="K14" s="104">
        <f t="shared" si="1"/>
        <v>11</v>
      </c>
      <c r="L14" s="104">
        <f t="shared" si="1"/>
        <v>11</v>
      </c>
      <c r="M14" s="104">
        <f t="shared" si="1"/>
        <v>9</v>
      </c>
      <c r="N14" s="104">
        <f t="shared" si="1"/>
        <v>9</v>
      </c>
      <c r="O14" s="104">
        <f t="shared" si="1"/>
        <v>3</v>
      </c>
      <c r="P14" s="104">
        <f t="shared" si="1"/>
        <v>3</v>
      </c>
      <c r="Q14" s="104">
        <f t="shared" si="1"/>
        <v>2</v>
      </c>
      <c r="R14" s="104">
        <f t="shared" si="1"/>
        <v>2</v>
      </c>
      <c r="S14" s="104">
        <f t="shared" si="1"/>
        <v>3</v>
      </c>
      <c r="T14" s="104">
        <f t="shared" si="1"/>
        <v>3</v>
      </c>
      <c r="U14" s="104">
        <f t="shared" si="1"/>
        <v>3</v>
      </c>
      <c r="V14" s="104">
        <f t="shared" si="1"/>
        <v>3</v>
      </c>
      <c r="W14" s="104">
        <f t="shared" si="1"/>
        <v>2</v>
      </c>
      <c r="X14" s="104">
        <f t="shared" si="1"/>
        <v>2</v>
      </c>
      <c r="Y14" s="101">
        <f t="shared" si="1"/>
        <v>2</v>
      </c>
      <c r="Z14" s="101">
        <f t="shared" si="1"/>
        <v>1</v>
      </c>
      <c r="AA14" s="101">
        <f t="shared" si="1"/>
        <v>0</v>
      </c>
      <c r="AB14" s="115">
        <f>AA14-AB12</f>
        <v>0</v>
      </c>
      <c r="AC14" s="35"/>
      <c r="AD14" s="142">
        <f>MAX(C14:AB14)</f>
        <v>18</v>
      </c>
      <c r="AE14" s="142">
        <f>X14+SUM(Y13:AA13)</f>
        <v>2</v>
      </c>
      <c r="AF14" s="54"/>
      <c r="AG14" s="54"/>
    </row>
    <row r="15" spans="1:33" ht="15.6" customHeight="1" x14ac:dyDescent="0.2">
      <c r="A15" s="156"/>
      <c r="B15" s="31" t="s">
        <v>9</v>
      </c>
      <c r="C15" s="131"/>
      <c r="D15" s="132"/>
      <c r="E15" s="132"/>
      <c r="F15" s="132"/>
      <c r="G15" s="132"/>
      <c r="H15" s="116">
        <v>7.34</v>
      </c>
      <c r="I15" s="116">
        <v>7.36</v>
      </c>
      <c r="J15" s="132"/>
      <c r="K15" s="132"/>
      <c r="L15" s="116">
        <v>7.42</v>
      </c>
      <c r="M15" s="132"/>
      <c r="N15" s="132"/>
      <c r="O15" s="116">
        <v>7.46</v>
      </c>
      <c r="P15" s="132"/>
      <c r="Q15" s="132"/>
      <c r="R15" s="132"/>
      <c r="S15" s="132"/>
      <c r="T15" s="116">
        <v>7.52</v>
      </c>
      <c r="U15" s="132"/>
      <c r="V15" s="132"/>
      <c r="W15" s="132"/>
      <c r="X15" s="116">
        <v>7.57</v>
      </c>
      <c r="Y15" s="132"/>
      <c r="Z15" s="132"/>
      <c r="AA15" s="132"/>
      <c r="AB15" s="119">
        <v>8.0299999999999994</v>
      </c>
      <c r="AC15" s="36">
        <v>38</v>
      </c>
      <c r="AD15" s="141"/>
      <c r="AE15" s="141"/>
      <c r="AF15" s="54"/>
      <c r="AG15" s="54"/>
    </row>
    <row r="16" spans="1:33" ht="15.6" customHeight="1" x14ac:dyDescent="0.2">
      <c r="A16" s="157"/>
      <c r="B16" s="32" t="s">
        <v>10</v>
      </c>
      <c r="C16" s="118">
        <f>A13</f>
        <v>7.25</v>
      </c>
      <c r="D16" s="133"/>
      <c r="E16" s="133"/>
      <c r="F16" s="133"/>
      <c r="G16" s="133"/>
      <c r="H16" s="109">
        <f>H15</f>
        <v>7.34</v>
      </c>
      <c r="I16" s="109">
        <f>I15</f>
        <v>7.36</v>
      </c>
      <c r="J16" s="133"/>
      <c r="K16" s="133"/>
      <c r="L16" s="109">
        <f>L15</f>
        <v>7.42</v>
      </c>
      <c r="M16" s="133"/>
      <c r="N16" s="133"/>
      <c r="O16" s="109">
        <f>O15</f>
        <v>7.46</v>
      </c>
      <c r="P16" s="133"/>
      <c r="Q16" s="133"/>
      <c r="R16" s="133"/>
      <c r="S16" s="133"/>
      <c r="T16" s="109">
        <f>T15</f>
        <v>7.52</v>
      </c>
      <c r="U16" s="133"/>
      <c r="V16" s="133"/>
      <c r="W16" s="133"/>
      <c r="X16" s="109">
        <f>X15</f>
        <v>7.57</v>
      </c>
      <c r="Y16" s="134"/>
      <c r="Z16" s="133"/>
      <c r="AA16" s="133"/>
      <c r="AB16" s="127"/>
      <c r="AC16" s="35"/>
      <c r="AD16" s="143"/>
      <c r="AE16" s="143"/>
      <c r="AF16" s="54"/>
      <c r="AG16" s="54"/>
    </row>
    <row r="17" spans="1:33" ht="15.6" customHeight="1" thickBot="1" x14ac:dyDescent="0.25">
      <c r="A17" s="129">
        <v>539</v>
      </c>
      <c r="B17" s="56" t="s">
        <v>11</v>
      </c>
      <c r="C17" s="110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2"/>
      <c r="AC17" s="58"/>
      <c r="AD17" s="144"/>
      <c r="AE17" s="144"/>
      <c r="AF17" s="54"/>
      <c r="AG17" s="54"/>
    </row>
    <row r="18" spans="1:33" ht="15.6" customHeight="1" x14ac:dyDescent="0.2">
      <c r="A18" s="130"/>
      <c r="B18" s="29" t="s">
        <v>5</v>
      </c>
      <c r="C18" s="89"/>
      <c r="D18" s="93">
        <v>0</v>
      </c>
      <c r="E18" s="93">
        <v>1</v>
      </c>
      <c r="F18" s="93">
        <v>0</v>
      </c>
      <c r="G18" s="93">
        <v>3</v>
      </c>
      <c r="H18" s="93">
        <v>3</v>
      </c>
      <c r="I18" s="93">
        <v>6</v>
      </c>
      <c r="J18" s="93">
        <v>3</v>
      </c>
      <c r="K18" s="93">
        <v>5</v>
      </c>
      <c r="L18" s="93">
        <v>1</v>
      </c>
      <c r="M18" s="93">
        <v>1</v>
      </c>
      <c r="N18" s="93">
        <v>3</v>
      </c>
      <c r="O18" s="93">
        <v>0</v>
      </c>
      <c r="P18" s="93">
        <v>0</v>
      </c>
      <c r="Q18" s="93">
        <v>1</v>
      </c>
      <c r="R18" s="93">
        <v>2</v>
      </c>
      <c r="S18" s="93">
        <v>8</v>
      </c>
      <c r="T18" s="93">
        <v>7</v>
      </c>
      <c r="U18" s="93">
        <v>3</v>
      </c>
      <c r="V18" s="93">
        <v>2</v>
      </c>
      <c r="W18" s="93">
        <v>2</v>
      </c>
      <c r="X18" s="93">
        <v>10</v>
      </c>
      <c r="Y18" s="90" t="s">
        <v>64</v>
      </c>
      <c r="Z18" s="90" t="s">
        <v>64</v>
      </c>
      <c r="AA18" s="90" t="s">
        <v>64</v>
      </c>
      <c r="AB18" s="113" t="s">
        <v>64</v>
      </c>
      <c r="AC18" s="33" t="s">
        <v>6</v>
      </c>
      <c r="AD18" s="140"/>
      <c r="AE18" s="140"/>
      <c r="AF18" s="54"/>
      <c r="AG18" s="54"/>
    </row>
    <row r="19" spans="1:33" ht="15.6" customHeight="1" x14ac:dyDescent="0.2">
      <c r="A19" s="128">
        <v>12.3</v>
      </c>
      <c r="B19" s="31" t="s">
        <v>7</v>
      </c>
      <c r="C19" s="114">
        <v>7</v>
      </c>
      <c r="D19" s="99">
        <v>10</v>
      </c>
      <c r="E19" s="99">
        <v>10</v>
      </c>
      <c r="F19" s="99">
        <v>0</v>
      </c>
      <c r="G19" s="99">
        <v>0</v>
      </c>
      <c r="H19" s="99">
        <v>5</v>
      </c>
      <c r="I19" s="99">
        <v>8</v>
      </c>
      <c r="J19" s="99">
        <v>2</v>
      </c>
      <c r="K19" s="99">
        <v>3</v>
      </c>
      <c r="L19" s="99">
        <v>4</v>
      </c>
      <c r="M19" s="99">
        <v>0</v>
      </c>
      <c r="N19" s="99">
        <v>4</v>
      </c>
      <c r="O19" s="99">
        <v>3</v>
      </c>
      <c r="P19" s="99">
        <v>3</v>
      </c>
      <c r="Q19" s="99">
        <v>1</v>
      </c>
      <c r="R19" s="99">
        <v>0</v>
      </c>
      <c r="S19" s="99">
        <v>0</v>
      </c>
      <c r="T19" s="99">
        <v>1</v>
      </c>
      <c r="U19" s="99">
        <v>0</v>
      </c>
      <c r="V19" s="99">
        <v>0</v>
      </c>
      <c r="W19" s="99">
        <v>0</v>
      </c>
      <c r="X19" s="99" t="s">
        <v>64</v>
      </c>
      <c r="Y19" s="96" t="s">
        <v>64</v>
      </c>
      <c r="Z19" s="96" t="s">
        <v>64</v>
      </c>
      <c r="AA19" s="96" t="s">
        <v>64</v>
      </c>
      <c r="AB19" s="100"/>
      <c r="AC19" s="34">
        <f>SUM(C19:AA19)</f>
        <v>61</v>
      </c>
      <c r="AD19" s="141"/>
      <c r="AE19" s="141"/>
      <c r="AF19" s="54"/>
      <c r="AG19" s="54"/>
    </row>
    <row r="20" spans="1:33" ht="15.6" customHeight="1" x14ac:dyDescent="0.2">
      <c r="A20" s="155" t="s">
        <v>46</v>
      </c>
      <c r="B20" s="31" t="s">
        <v>8</v>
      </c>
      <c r="C20" s="114">
        <f>C19</f>
        <v>7</v>
      </c>
      <c r="D20" s="104">
        <f t="shared" ref="D20:W20" si="2">C20-D18+D19</f>
        <v>17</v>
      </c>
      <c r="E20" s="104">
        <f t="shared" si="2"/>
        <v>26</v>
      </c>
      <c r="F20" s="104">
        <f t="shared" si="2"/>
        <v>26</v>
      </c>
      <c r="G20" s="104">
        <f t="shared" si="2"/>
        <v>23</v>
      </c>
      <c r="H20" s="104">
        <f t="shared" si="2"/>
        <v>25</v>
      </c>
      <c r="I20" s="104">
        <f t="shared" si="2"/>
        <v>27</v>
      </c>
      <c r="J20" s="104">
        <f t="shared" si="2"/>
        <v>26</v>
      </c>
      <c r="K20" s="104">
        <f t="shared" si="2"/>
        <v>24</v>
      </c>
      <c r="L20" s="104">
        <f t="shared" si="2"/>
        <v>27</v>
      </c>
      <c r="M20" s="104">
        <f t="shared" si="2"/>
        <v>26</v>
      </c>
      <c r="N20" s="104">
        <f t="shared" si="2"/>
        <v>27</v>
      </c>
      <c r="O20" s="104">
        <f t="shared" si="2"/>
        <v>30</v>
      </c>
      <c r="P20" s="104">
        <f t="shared" si="2"/>
        <v>33</v>
      </c>
      <c r="Q20" s="104">
        <f t="shared" si="2"/>
        <v>33</v>
      </c>
      <c r="R20" s="104">
        <f t="shared" si="2"/>
        <v>31</v>
      </c>
      <c r="S20" s="104">
        <f t="shared" si="2"/>
        <v>23</v>
      </c>
      <c r="T20" s="104">
        <f t="shared" si="2"/>
        <v>17</v>
      </c>
      <c r="U20" s="104">
        <f t="shared" si="2"/>
        <v>14</v>
      </c>
      <c r="V20" s="104">
        <f t="shared" si="2"/>
        <v>12</v>
      </c>
      <c r="W20" s="104">
        <f t="shared" si="2"/>
        <v>10</v>
      </c>
      <c r="X20" s="104">
        <f>W20-X18</f>
        <v>0</v>
      </c>
      <c r="Y20" s="101" t="s">
        <v>64</v>
      </c>
      <c r="Z20" s="101" t="s">
        <v>64</v>
      </c>
      <c r="AA20" s="101" t="s">
        <v>64</v>
      </c>
      <c r="AB20" s="115" t="s">
        <v>64</v>
      </c>
      <c r="AC20" s="35"/>
      <c r="AD20" s="142">
        <f>MAX(C20:AB20)</f>
        <v>33</v>
      </c>
      <c r="AE20" s="142">
        <f>X20+SUM(Y19:AA19)</f>
        <v>0</v>
      </c>
      <c r="AF20" s="54"/>
      <c r="AG20" s="54"/>
    </row>
    <row r="21" spans="1:33" ht="15.6" customHeight="1" x14ac:dyDescent="0.2">
      <c r="A21" s="156"/>
      <c r="B21" s="31" t="s">
        <v>9</v>
      </c>
      <c r="C21" s="131"/>
      <c r="D21" s="132"/>
      <c r="E21" s="132"/>
      <c r="F21" s="132"/>
      <c r="G21" s="132"/>
      <c r="H21" s="116">
        <v>12.38</v>
      </c>
      <c r="I21" s="116">
        <v>12.41</v>
      </c>
      <c r="J21" s="132"/>
      <c r="K21" s="132"/>
      <c r="L21" s="116">
        <v>12.46</v>
      </c>
      <c r="M21" s="132"/>
      <c r="N21" s="132"/>
      <c r="O21" s="116">
        <v>12.5</v>
      </c>
      <c r="P21" s="132"/>
      <c r="Q21" s="132"/>
      <c r="R21" s="132"/>
      <c r="S21" s="132"/>
      <c r="T21" s="116">
        <v>12.54</v>
      </c>
      <c r="U21" s="132"/>
      <c r="V21" s="132"/>
      <c r="W21" s="132"/>
      <c r="X21" s="116">
        <v>13.02</v>
      </c>
      <c r="Y21" s="132"/>
      <c r="Z21" s="132"/>
      <c r="AA21" s="132"/>
      <c r="AB21" s="119" t="s">
        <v>64</v>
      </c>
      <c r="AC21" s="36">
        <v>32</v>
      </c>
      <c r="AD21" s="141"/>
      <c r="AE21" s="141"/>
      <c r="AF21" s="54"/>
      <c r="AG21" s="54"/>
    </row>
    <row r="22" spans="1:33" ht="15.6" customHeight="1" x14ac:dyDescent="0.2">
      <c r="A22" s="157"/>
      <c r="B22" s="32" t="s">
        <v>10</v>
      </c>
      <c r="C22" s="118">
        <v>12.3</v>
      </c>
      <c r="D22" s="133"/>
      <c r="E22" s="133"/>
      <c r="F22" s="133"/>
      <c r="G22" s="133"/>
      <c r="H22" s="109">
        <f>H21</f>
        <v>12.38</v>
      </c>
      <c r="I22" s="109">
        <f>I21</f>
        <v>12.41</v>
      </c>
      <c r="J22" s="133"/>
      <c r="K22" s="133"/>
      <c r="L22" s="109">
        <v>12.47</v>
      </c>
      <c r="M22" s="133"/>
      <c r="N22" s="133"/>
      <c r="O22" s="109">
        <f>O21</f>
        <v>12.5</v>
      </c>
      <c r="P22" s="133"/>
      <c r="Q22" s="133"/>
      <c r="R22" s="133"/>
      <c r="S22" s="133"/>
      <c r="T22" s="109">
        <f>T21</f>
        <v>12.54</v>
      </c>
      <c r="U22" s="133"/>
      <c r="V22" s="133"/>
      <c r="W22" s="133"/>
      <c r="X22" s="109" t="s">
        <v>64</v>
      </c>
      <c r="Y22" s="134"/>
      <c r="Z22" s="133"/>
      <c r="AA22" s="133"/>
      <c r="AB22" s="127"/>
      <c r="AC22" s="35"/>
      <c r="AD22" s="143"/>
      <c r="AE22" s="143"/>
      <c r="AF22" s="54"/>
      <c r="AG22" s="54"/>
    </row>
    <row r="23" spans="1:33" ht="15.6" customHeight="1" thickBot="1" x14ac:dyDescent="0.25">
      <c r="A23" s="129">
        <v>530</v>
      </c>
      <c r="B23" s="56" t="s">
        <v>11</v>
      </c>
      <c r="C23" s="110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2"/>
      <c r="AC23" s="58"/>
      <c r="AD23" s="144"/>
      <c r="AE23" s="144"/>
      <c r="AF23" s="54"/>
      <c r="AG23" s="54"/>
    </row>
    <row r="24" spans="1:33" ht="15.6" customHeight="1" x14ac:dyDescent="0.2">
      <c r="A24" s="130"/>
      <c r="B24" s="29" t="s">
        <v>5</v>
      </c>
      <c r="C24" s="89"/>
      <c r="D24" s="93">
        <v>0</v>
      </c>
      <c r="E24" s="93">
        <v>0</v>
      </c>
      <c r="F24" s="93">
        <v>0</v>
      </c>
      <c r="G24" s="93">
        <v>2</v>
      </c>
      <c r="H24" s="93">
        <v>3</v>
      </c>
      <c r="I24" s="93">
        <v>5</v>
      </c>
      <c r="J24" s="93">
        <v>3</v>
      </c>
      <c r="K24" s="93">
        <v>2</v>
      </c>
      <c r="L24" s="93">
        <v>1</v>
      </c>
      <c r="M24" s="93">
        <v>5</v>
      </c>
      <c r="N24" s="93">
        <v>1</v>
      </c>
      <c r="O24" s="93">
        <v>6</v>
      </c>
      <c r="P24" s="93">
        <v>5</v>
      </c>
      <c r="Q24" s="93">
        <v>2</v>
      </c>
      <c r="R24" s="93">
        <v>0</v>
      </c>
      <c r="S24" s="93">
        <v>1</v>
      </c>
      <c r="T24" s="93">
        <v>8</v>
      </c>
      <c r="U24" s="93">
        <v>0</v>
      </c>
      <c r="V24" s="93">
        <v>1</v>
      </c>
      <c r="W24" s="93">
        <v>0</v>
      </c>
      <c r="X24" s="93">
        <v>3</v>
      </c>
      <c r="Y24" s="90">
        <v>1</v>
      </c>
      <c r="Z24" s="90">
        <v>0</v>
      </c>
      <c r="AA24" s="90">
        <v>0</v>
      </c>
      <c r="AB24" s="113">
        <v>1</v>
      </c>
      <c r="AC24" s="33" t="s">
        <v>6</v>
      </c>
      <c r="AD24" s="140"/>
      <c r="AE24" s="140"/>
      <c r="AF24" s="54"/>
      <c r="AG24" s="54"/>
    </row>
    <row r="25" spans="1:33" ht="15.6" customHeight="1" x14ac:dyDescent="0.2">
      <c r="A25" s="128">
        <v>14.13</v>
      </c>
      <c r="B25" s="31" t="s">
        <v>7</v>
      </c>
      <c r="C25" s="114">
        <v>4</v>
      </c>
      <c r="D25" s="99">
        <v>6</v>
      </c>
      <c r="E25" s="99">
        <v>19</v>
      </c>
      <c r="F25" s="99">
        <v>0</v>
      </c>
      <c r="G25" s="99">
        <v>0</v>
      </c>
      <c r="H25" s="99">
        <v>2</v>
      </c>
      <c r="I25" s="99">
        <v>6</v>
      </c>
      <c r="J25" s="99">
        <v>0</v>
      </c>
      <c r="K25" s="99">
        <v>2</v>
      </c>
      <c r="L25" s="99">
        <v>1</v>
      </c>
      <c r="M25" s="99">
        <v>0</v>
      </c>
      <c r="N25" s="99">
        <v>0</v>
      </c>
      <c r="O25" s="99">
        <v>0</v>
      </c>
      <c r="P25" s="99">
        <v>0</v>
      </c>
      <c r="Q25" s="99">
        <v>5</v>
      </c>
      <c r="R25" s="99">
        <v>0</v>
      </c>
      <c r="S25" s="99">
        <v>0</v>
      </c>
      <c r="T25" s="99">
        <v>5</v>
      </c>
      <c r="U25" s="99">
        <v>0</v>
      </c>
      <c r="V25" s="99">
        <v>0</v>
      </c>
      <c r="W25" s="99">
        <v>0</v>
      </c>
      <c r="X25" s="99">
        <v>0</v>
      </c>
      <c r="Y25" s="96">
        <v>0</v>
      </c>
      <c r="Z25" s="96">
        <v>0</v>
      </c>
      <c r="AA25" s="96">
        <v>0</v>
      </c>
      <c r="AB25" s="100"/>
      <c r="AC25" s="34">
        <f>SUM(C25:AA25)</f>
        <v>50</v>
      </c>
      <c r="AD25" s="141"/>
      <c r="AE25" s="141"/>
      <c r="AF25" s="54"/>
      <c r="AG25" s="54"/>
    </row>
    <row r="26" spans="1:33" ht="15.6" customHeight="1" x14ac:dyDescent="0.2">
      <c r="A26" s="155" t="s">
        <v>46</v>
      </c>
      <c r="B26" s="31" t="s">
        <v>8</v>
      </c>
      <c r="C26" s="114">
        <f>C25</f>
        <v>4</v>
      </c>
      <c r="D26" s="104">
        <f t="shared" ref="D26:AA26" si="3">C26-D24+D25</f>
        <v>10</v>
      </c>
      <c r="E26" s="104">
        <f t="shared" si="3"/>
        <v>29</v>
      </c>
      <c r="F26" s="104">
        <f t="shared" si="3"/>
        <v>29</v>
      </c>
      <c r="G26" s="104">
        <f t="shared" si="3"/>
        <v>27</v>
      </c>
      <c r="H26" s="104">
        <f t="shared" si="3"/>
        <v>26</v>
      </c>
      <c r="I26" s="104">
        <f t="shared" si="3"/>
        <v>27</v>
      </c>
      <c r="J26" s="104">
        <f t="shared" si="3"/>
        <v>24</v>
      </c>
      <c r="K26" s="104">
        <f t="shared" si="3"/>
        <v>24</v>
      </c>
      <c r="L26" s="104">
        <f t="shared" si="3"/>
        <v>24</v>
      </c>
      <c r="M26" s="104">
        <f t="shared" si="3"/>
        <v>19</v>
      </c>
      <c r="N26" s="104">
        <f t="shared" si="3"/>
        <v>18</v>
      </c>
      <c r="O26" s="104">
        <f t="shared" si="3"/>
        <v>12</v>
      </c>
      <c r="P26" s="104">
        <f t="shared" si="3"/>
        <v>7</v>
      </c>
      <c r="Q26" s="104">
        <f t="shared" si="3"/>
        <v>10</v>
      </c>
      <c r="R26" s="104">
        <f t="shared" si="3"/>
        <v>10</v>
      </c>
      <c r="S26" s="104">
        <f t="shared" si="3"/>
        <v>9</v>
      </c>
      <c r="T26" s="104">
        <f t="shared" si="3"/>
        <v>6</v>
      </c>
      <c r="U26" s="104">
        <f t="shared" si="3"/>
        <v>6</v>
      </c>
      <c r="V26" s="104">
        <f t="shared" si="3"/>
        <v>5</v>
      </c>
      <c r="W26" s="104">
        <f t="shared" si="3"/>
        <v>5</v>
      </c>
      <c r="X26" s="104">
        <f t="shared" si="3"/>
        <v>2</v>
      </c>
      <c r="Y26" s="101">
        <f t="shared" si="3"/>
        <v>1</v>
      </c>
      <c r="Z26" s="101">
        <f t="shared" si="3"/>
        <v>1</v>
      </c>
      <c r="AA26" s="101">
        <f t="shared" si="3"/>
        <v>1</v>
      </c>
      <c r="AB26" s="115">
        <f>AA26-AB24</f>
        <v>0</v>
      </c>
      <c r="AC26" s="35"/>
      <c r="AD26" s="142">
        <f>MAX(C26:AB26)</f>
        <v>29</v>
      </c>
      <c r="AE26" s="142">
        <f>X26+SUM(Y25:AA25)</f>
        <v>2</v>
      </c>
      <c r="AF26" s="54"/>
      <c r="AG26" s="54"/>
    </row>
    <row r="27" spans="1:33" ht="15.6" customHeight="1" x14ac:dyDescent="0.2">
      <c r="A27" s="156"/>
      <c r="B27" s="31" t="s">
        <v>9</v>
      </c>
      <c r="C27" s="131"/>
      <c r="D27" s="132"/>
      <c r="E27" s="132"/>
      <c r="F27" s="132"/>
      <c r="G27" s="132"/>
      <c r="H27" s="116">
        <v>14.25</v>
      </c>
      <c r="I27" s="116">
        <v>14.28</v>
      </c>
      <c r="J27" s="132"/>
      <c r="K27" s="132"/>
      <c r="L27" s="116">
        <v>14.32</v>
      </c>
      <c r="M27" s="132"/>
      <c r="N27" s="132"/>
      <c r="O27" s="116">
        <v>14.37</v>
      </c>
      <c r="P27" s="132"/>
      <c r="Q27" s="132"/>
      <c r="R27" s="132"/>
      <c r="S27" s="132"/>
      <c r="T27" s="116">
        <v>14.42</v>
      </c>
      <c r="U27" s="132"/>
      <c r="V27" s="132"/>
      <c r="W27" s="132"/>
      <c r="X27" s="116">
        <v>14.47</v>
      </c>
      <c r="Y27" s="132"/>
      <c r="Z27" s="132"/>
      <c r="AA27" s="132"/>
      <c r="AB27" s="119">
        <v>14.52</v>
      </c>
      <c r="AC27" s="36">
        <f>52-15</f>
        <v>37</v>
      </c>
      <c r="AD27" s="141"/>
      <c r="AE27" s="141"/>
      <c r="AF27" s="54"/>
      <c r="AG27" s="54"/>
    </row>
    <row r="28" spans="1:33" ht="15.6" customHeight="1" x14ac:dyDescent="0.2">
      <c r="A28" s="157"/>
      <c r="B28" s="32" t="s">
        <v>10</v>
      </c>
      <c r="C28" s="118">
        <v>14.15</v>
      </c>
      <c r="D28" s="133"/>
      <c r="E28" s="133"/>
      <c r="F28" s="133"/>
      <c r="G28" s="133"/>
      <c r="H28" s="109">
        <f>H27</f>
        <v>14.25</v>
      </c>
      <c r="I28" s="109">
        <f>I27</f>
        <v>14.28</v>
      </c>
      <c r="J28" s="133"/>
      <c r="K28" s="133"/>
      <c r="L28" s="109">
        <f>L27</f>
        <v>14.32</v>
      </c>
      <c r="M28" s="133"/>
      <c r="N28" s="133"/>
      <c r="O28" s="109">
        <f>O27</f>
        <v>14.37</v>
      </c>
      <c r="P28" s="133"/>
      <c r="Q28" s="133"/>
      <c r="R28" s="133"/>
      <c r="S28" s="133"/>
      <c r="T28" s="109">
        <f>T27</f>
        <v>14.42</v>
      </c>
      <c r="U28" s="133"/>
      <c r="V28" s="133"/>
      <c r="W28" s="133"/>
      <c r="X28" s="109">
        <f>X27</f>
        <v>14.47</v>
      </c>
      <c r="Y28" s="134"/>
      <c r="Z28" s="133"/>
      <c r="AA28" s="133"/>
      <c r="AB28" s="127"/>
      <c r="AC28" s="35"/>
      <c r="AD28" s="143"/>
      <c r="AE28" s="143"/>
      <c r="AF28" s="54"/>
      <c r="AG28" s="54"/>
    </row>
    <row r="29" spans="1:33" ht="15.6" customHeight="1" thickBot="1" x14ac:dyDescent="0.25">
      <c r="A29" s="129">
        <v>540</v>
      </c>
      <c r="B29" s="56" t="s">
        <v>11</v>
      </c>
      <c r="C29" s="110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2"/>
      <c r="AC29" s="58"/>
      <c r="AD29" s="144"/>
      <c r="AE29" s="144"/>
      <c r="AF29" s="54"/>
      <c r="AG29" s="54"/>
    </row>
    <row r="30" spans="1:33" ht="15.6" customHeight="1" x14ac:dyDescent="0.2">
      <c r="A30" s="130"/>
      <c r="B30" s="29" t="s">
        <v>5</v>
      </c>
      <c r="C30" s="89"/>
      <c r="D30" s="93">
        <v>0</v>
      </c>
      <c r="E30" s="93">
        <v>0</v>
      </c>
      <c r="F30" s="93">
        <v>0</v>
      </c>
      <c r="G30" s="93">
        <v>4</v>
      </c>
      <c r="H30" s="93">
        <v>3</v>
      </c>
      <c r="I30" s="93">
        <v>10</v>
      </c>
      <c r="J30" s="93">
        <v>2</v>
      </c>
      <c r="K30" s="93">
        <v>0</v>
      </c>
      <c r="L30" s="93">
        <v>2</v>
      </c>
      <c r="M30" s="93">
        <v>3</v>
      </c>
      <c r="N30" s="93">
        <v>0</v>
      </c>
      <c r="O30" s="93">
        <v>13</v>
      </c>
      <c r="P30" s="93">
        <v>0</v>
      </c>
      <c r="Q30" s="93">
        <v>0</v>
      </c>
      <c r="R30" s="93">
        <v>0</v>
      </c>
      <c r="S30" s="93">
        <v>5</v>
      </c>
      <c r="T30" s="93">
        <v>8</v>
      </c>
      <c r="U30" s="93">
        <v>1</v>
      </c>
      <c r="V30" s="93">
        <v>1</v>
      </c>
      <c r="W30" s="93">
        <v>2</v>
      </c>
      <c r="X30" s="93">
        <v>7</v>
      </c>
      <c r="Y30" s="90" t="s">
        <v>64</v>
      </c>
      <c r="Z30" s="90" t="s">
        <v>64</v>
      </c>
      <c r="AA30" s="90" t="s">
        <v>64</v>
      </c>
      <c r="AB30" s="113" t="s">
        <v>64</v>
      </c>
      <c r="AC30" s="33" t="s">
        <v>6</v>
      </c>
      <c r="AD30" s="140"/>
      <c r="AE30" s="140"/>
      <c r="AF30" s="54"/>
      <c r="AG30" s="54"/>
    </row>
    <row r="31" spans="1:33" ht="15.6" customHeight="1" x14ac:dyDescent="0.2">
      <c r="A31" s="128">
        <v>18.05</v>
      </c>
      <c r="B31" s="31" t="s">
        <v>7</v>
      </c>
      <c r="C31" s="114">
        <v>7</v>
      </c>
      <c r="D31" s="99">
        <v>6</v>
      </c>
      <c r="E31" s="99">
        <v>6</v>
      </c>
      <c r="F31" s="99">
        <v>3</v>
      </c>
      <c r="G31" s="99">
        <v>1</v>
      </c>
      <c r="H31" s="99">
        <v>3</v>
      </c>
      <c r="I31" s="99">
        <v>15</v>
      </c>
      <c r="J31" s="99">
        <v>10</v>
      </c>
      <c r="K31" s="99">
        <v>0</v>
      </c>
      <c r="L31" s="99">
        <v>3</v>
      </c>
      <c r="M31" s="99">
        <v>0</v>
      </c>
      <c r="N31" s="99">
        <v>1</v>
      </c>
      <c r="O31" s="99">
        <v>1</v>
      </c>
      <c r="P31" s="99">
        <v>0</v>
      </c>
      <c r="Q31" s="99">
        <v>1</v>
      </c>
      <c r="R31" s="99">
        <v>1</v>
      </c>
      <c r="S31" s="99">
        <v>0</v>
      </c>
      <c r="T31" s="99">
        <v>3</v>
      </c>
      <c r="U31" s="99">
        <v>0</v>
      </c>
      <c r="V31" s="99">
        <v>0</v>
      </c>
      <c r="W31" s="99">
        <v>0</v>
      </c>
      <c r="X31" s="99" t="s">
        <v>64</v>
      </c>
      <c r="Y31" s="96" t="s">
        <v>64</v>
      </c>
      <c r="Z31" s="96" t="s">
        <v>64</v>
      </c>
      <c r="AA31" s="96" t="s">
        <v>64</v>
      </c>
      <c r="AB31" s="100"/>
      <c r="AC31" s="34">
        <f>SUM(C31:AA31)</f>
        <v>61</v>
      </c>
      <c r="AD31" s="141"/>
      <c r="AE31" s="141"/>
      <c r="AF31" s="54"/>
      <c r="AG31" s="54"/>
    </row>
    <row r="32" spans="1:33" ht="15.6" customHeight="1" x14ac:dyDescent="0.2">
      <c r="A32" s="155" t="s">
        <v>46</v>
      </c>
      <c r="B32" s="31" t="s">
        <v>8</v>
      </c>
      <c r="C32" s="114">
        <f>C31</f>
        <v>7</v>
      </c>
      <c r="D32" s="104">
        <f t="shared" ref="D32:W32" si="4">C32-D30+D31</f>
        <v>13</v>
      </c>
      <c r="E32" s="104">
        <f t="shared" si="4"/>
        <v>19</v>
      </c>
      <c r="F32" s="104">
        <f t="shared" si="4"/>
        <v>22</v>
      </c>
      <c r="G32" s="104">
        <f t="shared" si="4"/>
        <v>19</v>
      </c>
      <c r="H32" s="104">
        <f t="shared" si="4"/>
        <v>19</v>
      </c>
      <c r="I32" s="104">
        <f t="shared" si="4"/>
        <v>24</v>
      </c>
      <c r="J32" s="104">
        <f t="shared" si="4"/>
        <v>32</v>
      </c>
      <c r="K32" s="104">
        <f t="shared" si="4"/>
        <v>32</v>
      </c>
      <c r="L32" s="104">
        <f t="shared" si="4"/>
        <v>33</v>
      </c>
      <c r="M32" s="104">
        <f t="shared" si="4"/>
        <v>30</v>
      </c>
      <c r="N32" s="104">
        <f t="shared" si="4"/>
        <v>31</v>
      </c>
      <c r="O32" s="104">
        <f t="shared" si="4"/>
        <v>19</v>
      </c>
      <c r="P32" s="104">
        <f t="shared" si="4"/>
        <v>19</v>
      </c>
      <c r="Q32" s="104">
        <f t="shared" si="4"/>
        <v>20</v>
      </c>
      <c r="R32" s="104">
        <f t="shared" si="4"/>
        <v>21</v>
      </c>
      <c r="S32" s="104">
        <f t="shared" si="4"/>
        <v>16</v>
      </c>
      <c r="T32" s="104">
        <f t="shared" si="4"/>
        <v>11</v>
      </c>
      <c r="U32" s="104">
        <f t="shared" si="4"/>
        <v>10</v>
      </c>
      <c r="V32" s="104">
        <f t="shared" si="4"/>
        <v>9</v>
      </c>
      <c r="W32" s="104">
        <f t="shared" si="4"/>
        <v>7</v>
      </c>
      <c r="X32" s="104">
        <f>W32-X30</f>
        <v>0</v>
      </c>
      <c r="Y32" s="101" t="s">
        <v>64</v>
      </c>
      <c r="Z32" s="101" t="s">
        <v>64</v>
      </c>
      <c r="AA32" s="101" t="s">
        <v>64</v>
      </c>
      <c r="AB32" s="115" t="s">
        <v>64</v>
      </c>
      <c r="AC32" s="35"/>
      <c r="AD32" s="142">
        <f>MAX(C32:AB32)</f>
        <v>33</v>
      </c>
      <c r="AE32" s="142">
        <f>X32+SUM(Y31:AA31)</f>
        <v>0</v>
      </c>
      <c r="AF32" s="54"/>
      <c r="AG32" s="54"/>
    </row>
    <row r="33" spans="1:34" ht="15.6" customHeight="1" x14ac:dyDescent="0.2">
      <c r="A33" s="156"/>
      <c r="B33" s="31" t="s">
        <v>9</v>
      </c>
      <c r="C33" s="131"/>
      <c r="D33" s="132"/>
      <c r="E33" s="132"/>
      <c r="F33" s="132"/>
      <c r="G33" s="132"/>
      <c r="H33" s="116">
        <v>18.16</v>
      </c>
      <c r="I33" s="116">
        <v>18.18</v>
      </c>
      <c r="J33" s="132"/>
      <c r="K33" s="132"/>
      <c r="L33" s="116">
        <v>18.239999999999998</v>
      </c>
      <c r="M33" s="132"/>
      <c r="N33" s="132"/>
      <c r="O33" s="116">
        <v>18.28</v>
      </c>
      <c r="P33" s="132"/>
      <c r="Q33" s="132"/>
      <c r="R33" s="132"/>
      <c r="S33" s="132"/>
      <c r="T33" s="116">
        <v>18.34</v>
      </c>
      <c r="U33" s="132"/>
      <c r="V33" s="132"/>
      <c r="W33" s="132"/>
      <c r="X33" s="116">
        <v>18.38</v>
      </c>
      <c r="Y33" s="132"/>
      <c r="Z33" s="132"/>
      <c r="AA33" s="132"/>
      <c r="AB33" s="119" t="s">
        <v>64</v>
      </c>
      <c r="AC33" s="36">
        <v>33</v>
      </c>
      <c r="AD33" s="141"/>
      <c r="AE33" s="141"/>
      <c r="AF33" s="54"/>
      <c r="AG33" s="54"/>
    </row>
    <row r="34" spans="1:34" ht="15.6" customHeight="1" x14ac:dyDescent="0.2">
      <c r="A34" s="157"/>
      <c r="B34" s="32" t="s">
        <v>10</v>
      </c>
      <c r="C34" s="118">
        <f>A31</f>
        <v>18.05</v>
      </c>
      <c r="D34" s="133"/>
      <c r="E34" s="133"/>
      <c r="F34" s="133"/>
      <c r="G34" s="133"/>
      <c r="H34" s="109">
        <v>18.170000000000002</v>
      </c>
      <c r="I34" s="109">
        <f>I33</f>
        <v>18.18</v>
      </c>
      <c r="J34" s="133"/>
      <c r="K34" s="133"/>
      <c r="L34" s="109">
        <f>L33</f>
        <v>18.239999999999998</v>
      </c>
      <c r="M34" s="133"/>
      <c r="N34" s="133"/>
      <c r="O34" s="109">
        <v>18.29</v>
      </c>
      <c r="P34" s="133"/>
      <c r="Q34" s="133"/>
      <c r="R34" s="133"/>
      <c r="S34" s="133"/>
      <c r="T34" s="109">
        <f>T33</f>
        <v>18.34</v>
      </c>
      <c r="U34" s="133"/>
      <c r="V34" s="133"/>
      <c r="W34" s="133"/>
      <c r="X34" s="109" t="s">
        <v>64</v>
      </c>
      <c r="Y34" s="134"/>
      <c r="Z34" s="133"/>
      <c r="AA34" s="133"/>
      <c r="AB34" s="127"/>
      <c r="AC34" s="35"/>
      <c r="AD34" s="143"/>
      <c r="AE34" s="143"/>
      <c r="AF34" s="54"/>
      <c r="AG34" s="54"/>
    </row>
    <row r="35" spans="1:34" ht="15.6" customHeight="1" thickBot="1" x14ac:dyDescent="0.25">
      <c r="A35" s="56">
        <v>204</v>
      </c>
      <c r="B35" s="56" t="s">
        <v>11</v>
      </c>
      <c r="C35" s="110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2"/>
      <c r="AC35" s="58"/>
      <c r="AD35" s="144"/>
      <c r="AE35" s="144"/>
      <c r="AF35" s="54"/>
      <c r="AG35" s="54"/>
    </row>
    <row r="36" spans="1:34" s="54" customFormat="1" ht="15.6" customHeight="1" thickBot="1" x14ac:dyDescent="0.25">
      <c r="A36" s="66" t="s">
        <v>12</v>
      </c>
      <c r="B36" s="63"/>
      <c r="C36" s="8"/>
      <c r="D36" s="9">
        <f t="shared" ref="D36:AB36" si="5">SUMIF($B6:$B35,"l. wys.",D6:D35)</f>
        <v>0</v>
      </c>
      <c r="E36" s="9">
        <f t="shared" si="5"/>
        <v>3</v>
      </c>
      <c r="F36" s="9">
        <f t="shared" si="5"/>
        <v>0</v>
      </c>
      <c r="G36" s="9">
        <f t="shared" si="5"/>
        <v>9</v>
      </c>
      <c r="H36" s="9">
        <f t="shared" si="5"/>
        <v>12</v>
      </c>
      <c r="I36" s="9">
        <f t="shared" si="5"/>
        <v>26</v>
      </c>
      <c r="J36" s="9">
        <f t="shared" si="5"/>
        <v>13</v>
      </c>
      <c r="K36" s="9">
        <f t="shared" si="5"/>
        <v>11</v>
      </c>
      <c r="L36" s="9">
        <f t="shared" si="5"/>
        <v>9</v>
      </c>
      <c r="M36" s="9">
        <f t="shared" si="5"/>
        <v>11</v>
      </c>
      <c r="N36" s="9">
        <f t="shared" si="5"/>
        <v>7</v>
      </c>
      <c r="O36" s="9">
        <f t="shared" si="5"/>
        <v>27</v>
      </c>
      <c r="P36" s="9">
        <f t="shared" si="5"/>
        <v>6</v>
      </c>
      <c r="Q36" s="9">
        <f t="shared" si="5"/>
        <v>6</v>
      </c>
      <c r="R36" s="9">
        <f t="shared" si="5"/>
        <v>5</v>
      </c>
      <c r="S36" s="9">
        <f t="shared" si="5"/>
        <v>16</v>
      </c>
      <c r="T36" s="9">
        <f t="shared" si="5"/>
        <v>28</v>
      </c>
      <c r="U36" s="9">
        <f t="shared" si="5"/>
        <v>10</v>
      </c>
      <c r="V36" s="9">
        <f t="shared" si="5"/>
        <v>4</v>
      </c>
      <c r="W36" s="9">
        <f t="shared" si="5"/>
        <v>5</v>
      </c>
      <c r="X36" s="9">
        <f t="shared" si="5"/>
        <v>20</v>
      </c>
      <c r="Y36" s="9">
        <f t="shared" si="5"/>
        <v>1</v>
      </c>
      <c r="Z36" s="9">
        <f t="shared" si="5"/>
        <v>1</v>
      </c>
      <c r="AA36" s="9">
        <f t="shared" si="5"/>
        <v>1</v>
      </c>
      <c r="AB36" s="9">
        <f t="shared" si="5"/>
        <v>1</v>
      </c>
      <c r="AC36" s="52" t="str">
        <f>"Σ: "&amp;SUM(C36:AB36)</f>
        <v>Σ: 232</v>
      </c>
      <c r="AE36" s="145" t="str">
        <f>"Σ: "&amp;SUM(AE$6:AE35)</f>
        <v>Σ: 4</v>
      </c>
    </row>
    <row r="37" spans="1:34" s="54" customFormat="1" ht="15.6" customHeight="1" thickBot="1" x14ac:dyDescent="0.25">
      <c r="A37" s="67" t="s">
        <v>13</v>
      </c>
      <c r="B37" s="64"/>
      <c r="C37" s="10">
        <f t="shared" ref="C37:AA37" si="6">SUMIF($B6:$B35,"l. wsiad.",C6:C35)</f>
        <v>28</v>
      </c>
      <c r="D37" s="11">
        <f t="shared" si="6"/>
        <v>30</v>
      </c>
      <c r="E37" s="11">
        <f t="shared" si="6"/>
        <v>49</v>
      </c>
      <c r="F37" s="11">
        <f t="shared" si="6"/>
        <v>4</v>
      </c>
      <c r="G37" s="11">
        <f t="shared" si="6"/>
        <v>2</v>
      </c>
      <c r="H37" s="11">
        <f t="shared" si="6"/>
        <v>14</v>
      </c>
      <c r="I37" s="11">
        <f t="shared" si="6"/>
        <v>38</v>
      </c>
      <c r="J37" s="11">
        <f t="shared" si="6"/>
        <v>17</v>
      </c>
      <c r="K37" s="11">
        <f t="shared" si="6"/>
        <v>5</v>
      </c>
      <c r="L37" s="11">
        <f t="shared" si="6"/>
        <v>12</v>
      </c>
      <c r="M37" s="11">
        <f t="shared" si="6"/>
        <v>0</v>
      </c>
      <c r="N37" s="11">
        <f t="shared" si="6"/>
        <v>6</v>
      </c>
      <c r="O37" s="11">
        <f t="shared" si="6"/>
        <v>6</v>
      </c>
      <c r="P37" s="11">
        <f t="shared" si="6"/>
        <v>3</v>
      </c>
      <c r="Q37" s="11">
        <f t="shared" si="6"/>
        <v>7</v>
      </c>
      <c r="R37" s="11">
        <f t="shared" si="6"/>
        <v>1</v>
      </c>
      <c r="S37" s="11">
        <f t="shared" si="6"/>
        <v>1</v>
      </c>
      <c r="T37" s="11">
        <f t="shared" si="6"/>
        <v>9</v>
      </c>
      <c r="U37" s="11">
        <f t="shared" si="6"/>
        <v>0</v>
      </c>
      <c r="V37" s="11">
        <f t="shared" si="6"/>
        <v>0</v>
      </c>
      <c r="W37" s="11">
        <f t="shared" si="6"/>
        <v>0</v>
      </c>
      <c r="X37" s="11">
        <f t="shared" si="6"/>
        <v>0</v>
      </c>
      <c r="Y37" s="11">
        <f t="shared" si="6"/>
        <v>0</v>
      </c>
      <c r="Z37" s="11">
        <f t="shared" si="6"/>
        <v>0</v>
      </c>
      <c r="AA37" s="11">
        <f t="shared" si="6"/>
        <v>0</v>
      </c>
      <c r="AB37" s="13"/>
      <c r="AC37" s="55" t="str">
        <f>"Σ: "&amp;SUM(C37:AB37)</f>
        <v>Σ: 232</v>
      </c>
    </row>
    <row r="38" spans="1:34" x14ac:dyDescent="0.2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68" t="s">
        <v>12</v>
      </c>
      <c r="Y38" s="69"/>
      <c r="Z38" s="69"/>
      <c r="AA38" s="69"/>
      <c r="AB38" s="69"/>
      <c r="AC38" s="70" t="str">
        <f>"Σ: "&amp;SUM(D36:AB36)+SUM('S Modzerowo&gt;Promienna'!C42:AA42)</f>
        <v>Σ: 438</v>
      </c>
      <c r="AD38" s="54"/>
      <c r="AE38" s="54"/>
      <c r="AF38" s="54"/>
      <c r="AG38" s="54"/>
    </row>
    <row r="39" spans="1:34" ht="15.75" thickBot="1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71" t="s">
        <v>13</v>
      </c>
      <c r="Y39" s="72"/>
      <c r="Z39" s="72"/>
      <c r="AA39" s="72"/>
      <c r="AB39" s="72"/>
      <c r="AC39" s="73" t="str">
        <f>"Σ: "&amp;SUM(C37:AB37)+SUM('S Modzerowo&gt;Promienna'!C43:AA43)</f>
        <v>Σ: 438</v>
      </c>
      <c r="AD39" s="54"/>
      <c r="AE39" s="54"/>
      <c r="AF39" s="54"/>
      <c r="AG39" s="54"/>
    </row>
    <row r="40" spans="1:34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</row>
    <row r="41" spans="1:34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1:34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</row>
    <row r="43" spans="1:34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1:34" x14ac:dyDescent="0.2">
      <c r="AD44" s="146"/>
      <c r="AE44" s="54"/>
    </row>
    <row r="45" spans="1:34" x14ac:dyDescent="0.2">
      <c r="AD45" s="146"/>
      <c r="AE45" s="54"/>
    </row>
    <row r="46" spans="1:34" x14ac:dyDescent="0.2">
      <c r="AD46" s="146"/>
      <c r="AE46" s="54"/>
    </row>
    <row r="47" spans="1:34" x14ac:dyDescent="0.2">
      <c r="AD47" s="146"/>
      <c r="AE47" s="54"/>
    </row>
    <row r="48" spans="1:34" x14ac:dyDescent="0.2">
      <c r="AD48" s="146"/>
      <c r="AE48" s="54"/>
    </row>
    <row r="49" spans="30:31" x14ac:dyDescent="0.2">
      <c r="AD49" s="146"/>
      <c r="AE49" s="146"/>
    </row>
    <row r="50" spans="30:31" x14ac:dyDescent="0.2">
      <c r="AD50" s="146"/>
      <c r="AE50" s="146"/>
    </row>
    <row r="51" spans="30:31" x14ac:dyDescent="0.2">
      <c r="AD51" s="146"/>
      <c r="AE51" s="146"/>
    </row>
    <row r="52" spans="30:31" x14ac:dyDescent="0.2">
      <c r="AD52" s="146"/>
      <c r="AE52" s="146"/>
    </row>
    <row r="53" spans="30:31" x14ac:dyDescent="0.2">
      <c r="AD53" s="146"/>
      <c r="AE53" s="146"/>
    </row>
    <row r="54" spans="30:31" x14ac:dyDescent="0.2">
      <c r="AD54" s="146"/>
      <c r="AE54" s="146"/>
    </row>
    <row r="55" spans="30:31" x14ac:dyDescent="0.2">
      <c r="AD55" s="146"/>
      <c r="AE55" s="146"/>
    </row>
    <row r="56" spans="30:31" x14ac:dyDescent="0.2">
      <c r="AD56" s="146"/>
      <c r="AE56" s="146"/>
    </row>
    <row r="57" spans="30:31" x14ac:dyDescent="0.2">
      <c r="AD57" s="146"/>
      <c r="AE57" s="146"/>
    </row>
    <row r="58" spans="30:31" x14ac:dyDescent="0.2">
      <c r="AD58" s="146"/>
      <c r="AE58" s="146"/>
    </row>
    <row r="59" spans="30:31" x14ac:dyDescent="0.2">
      <c r="AD59" s="146"/>
      <c r="AE59" s="146"/>
    </row>
    <row r="60" spans="30:31" x14ac:dyDescent="0.2">
      <c r="AD60" s="146"/>
      <c r="AE60" s="146"/>
    </row>
    <row r="61" spans="30:31" x14ac:dyDescent="0.2">
      <c r="AD61" s="146"/>
      <c r="AE61" s="146"/>
    </row>
    <row r="62" spans="30:31" x14ac:dyDescent="0.2">
      <c r="AD62" s="146"/>
      <c r="AE62" s="146"/>
    </row>
    <row r="63" spans="30:31" x14ac:dyDescent="0.2">
      <c r="AD63" s="146"/>
      <c r="AE63" s="146"/>
    </row>
    <row r="64" spans="30:31" x14ac:dyDescent="0.2">
      <c r="AD64" s="146"/>
      <c r="AE64" s="146"/>
    </row>
    <row r="65" spans="30:31" x14ac:dyDescent="0.2">
      <c r="AD65" s="146"/>
      <c r="AE65" s="146"/>
    </row>
    <row r="66" spans="30:31" x14ac:dyDescent="0.2">
      <c r="AD66" s="146"/>
      <c r="AE66" s="146"/>
    </row>
    <row r="67" spans="30:31" x14ac:dyDescent="0.2">
      <c r="AD67" s="146"/>
      <c r="AE67" s="146"/>
    </row>
    <row r="68" spans="30:31" x14ac:dyDescent="0.2">
      <c r="AD68" s="146"/>
      <c r="AE68" s="146"/>
    </row>
    <row r="69" spans="30:31" x14ac:dyDescent="0.2">
      <c r="AD69" s="146"/>
      <c r="AE69" s="146"/>
    </row>
    <row r="70" spans="30:31" x14ac:dyDescent="0.2">
      <c r="AD70" s="146"/>
      <c r="AE70" s="146"/>
    </row>
    <row r="71" spans="30:31" x14ac:dyDescent="0.2">
      <c r="AD71" s="146"/>
      <c r="AE71" s="146"/>
    </row>
    <row r="72" spans="30:31" x14ac:dyDescent="0.2">
      <c r="AD72" s="146"/>
      <c r="AE72" s="146"/>
    </row>
    <row r="73" spans="30:31" x14ac:dyDescent="0.2">
      <c r="AD73" s="147"/>
      <c r="AE73" s="147"/>
    </row>
    <row r="74" spans="30:31" x14ac:dyDescent="0.2">
      <c r="AD74" s="147"/>
      <c r="AE74" s="147"/>
    </row>
    <row r="75" spans="30:31" x14ac:dyDescent="0.2">
      <c r="AD75" s="147"/>
      <c r="AE75" s="147"/>
    </row>
    <row r="76" spans="30:31" x14ac:dyDescent="0.2">
      <c r="AD76" s="147"/>
      <c r="AE76" s="147"/>
    </row>
    <row r="77" spans="30:31" x14ac:dyDescent="0.2">
      <c r="AD77" s="147"/>
      <c r="AE77" s="147"/>
    </row>
    <row r="78" spans="30:31" x14ac:dyDescent="0.2">
      <c r="AD78" s="147"/>
      <c r="AE78" s="147"/>
    </row>
    <row r="79" spans="30:31" x14ac:dyDescent="0.2">
      <c r="AD79" s="147"/>
      <c r="AE79" s="147"/>
    </row>
    <row r="80" spans="30:31" x14ac:dyDescent="0.2">
      <c r="AD80" s="147"/>
      <c r="AE80" s="147"/>
    </row>
    <row r="81" spans="30:31" x14ac:dyDescent="0.2">
      <c r="AD81" s="147"/>
      <c r="AE81" s="147"/>
    </row>
    <row r="82" spans="30:31" x14ac:dyDescent="0.2">
      <c r="AD82" s="147"/>
      <c r="AE82" s="147"/>
    </row>
    <row r="83" spans="30:31" x14ac:dyDescent="0.2">
      <c r="AD83" s="147"/>
      <c r="AE83" s="147"/>
    </row>
    <row r="84" spans="30:31" x14ac:dyDescent="0.2">
      <c r="AD84" s="147"/>
      <c r="AE84" s="147"/>
    </row>
    <row r="85" spans="30:31" x14ac:dyDescent="0.2">
      <c r="AD85" s="147"/>
      <c r="AE85" s="147"/>
    </row>
    <row r="86" spans="30:31" x14ac:dyDescent="0.2">
      <c r="AD86" s="147"/>
      <c r="AE86" s="147"/>
    </row>
    <row r="87" spans="30:31" x14ac:dyDescent="0.2">
      <c r="AD87" s="147"/>
      <c r="AE87" s="147"/>
    </row>
    <row r="88" spans="30:31" x14ac:dyDescent="0.2">
      <c r="AD88" s="147"/>
      <c r="AE88" s="147"/>
    </row>
  </sheetData>
  <sheetProtection selectLockedCells="1" selectUnlockedCells="1"/>
  <mergeCells count="5">
    <mergeCell ref="A8:A10"/>
    <mergeCell ref="A14:A16"/>
    <mergeCell ref="A20:A22"/>
    <mergeCell ref="A26:A28"/>
    <mergeCell ref="A32:A34"/>
  </mergeCells>
  <conditionalFormatting sqref="AC8:AC35">
    <cfRule type="expression" dxfId="96" priority="97" stopIfTrue="1">
      <formula>AN8</formula>
    </cfRule>
  </conditionalFormatting>
  <conditionalFormatting sqref="C8:AB8">
    <cfRule type="cellIs" dxfId="95" priority="96" stopIfTrue="1" operator="equal">
      <formula>$AD8</formula>
    </cfRule>
  </conditionalFormatting>
  <conditionalFormatting sqref="AC14:AC17">
    <cfRule type="expression" dxfId="94" priority="95" stopIfTrue="1">
      <formula>AN14</formula>
    </cfRule>
  </conditionalFormatting>
  <conditionalFormatting sqref="C14:AB14">
    <cfRule type="cellIs" dxfId="93" priority="94" stopIfTrue="1" operator="equal">
      <formula>$AD14</formula>
    </cfRule>
  </conditionalFormatting>
  <conditionalFormatting sqref="C14:AB14">
    <cfRule type="cellIs" dxfId="92" priority="93" stopIfTrue="1" operator="equal">
      <formula>$AD14</formula>
    </cfRule>
  </conditionalFormatting>
  <conditionalFormatting sqref="AC14:AC17">
    <cfRule type="expression" dxfId="91" priority="92" stopIfTrue="1">
      <formula>AN14</formula>
    </cfRule>
  </conditionalFormatting>
  <conditionalFormatting sqref="C14:AB14">
    <cfRule type="cellIs" dxfId="90" priority="91" stopIfTrue="1" operator="equal">
      <formula>$AD14</formula>
    </cfRule>
  </conditionalFormatting>
  <conditionalFormatting sqref="AC14:AC17">
    <cfRule type="expression" dxfId="89" priority="90" stopIfTrue="1">
      <formula>AN14</formula>
    </cfRule>
  </conditionalFormatting>
  <conditionalFormatting sqref="C14:AB14">
    <cfRule type="cellIs" dxfId="88" priority="89" stopIfTrue="1" operator="equal">
      <formula>$AD14</formula>
    </cfRule>
  </conditionalFormatting>
  <conditionalFormatting sqref="AC20:AC23">
    <cfRule type="expression" dxfId="87" priority="88" stopIfTrue="1">
      <formula>AN20</formula>
    </cfRule>
  </conditionalFormatting>
  <conditionalFormatting sqref="C20:AB20">
    <cfRule type="cellIs" dxfId="86" priority="87" stopIfTrue="1" operator="equal">
      <formula>$AD20</formula>
    </cfRule>
  </conditionalFormatting>
  <conditionalFormatting sqref="C20:AB20">
    <cfRule type="cellIs" dxfId="85" priority="86" stopIfTrue="1" operator="equal">
      <formula>$AD20</formula>
    </cfRule>
  </conditionalFormatting>
  <conditionalFormatting sqref="AC20:AC23">
    <cfRule type="expression" dxfId="84" priority="85" stopIfTrue="1">
      <formula>AN20</formula>
    </cfRule>
  </conditionalFormatting>
  <conditionalFormatting sqref="C20:AB20">
    <cfRule type="cellIs" dxfId="83" priority="84" stopIfTrue="1" operator="equal">
      <formula>$AD20</formula>
    </cfRule>
  </conditionalFormatting>
  <conditionalFormatting sqref="AC20:AC23">
    <cfRule type="expression" dxfId="82" priority="83" stopIfTrue="1">
      <formula>AN20</formula>
    </cfRule>
  </conditionalFormatting>
  <conditionalFormatting sqref="C20:AB20">
    <cfRule type="cellIs" dxfId="81" priority="82" stopIfTrue="1" operator="equal">
      <formula>$AD20</formula>
    </cfRule>
  </conditionalFormatting>
  <conditionalFormatting sqref="AC26:AC29">
    <cfRule type="expression" dxfId="80" priority="81" stopIfTrue="1">
      <formula>AN26</formula>
    </cfRule>
  </conditionalFormatting>
  <conditionalFormatting sqref="C26:AB26">
    <cfRule type="cellIs" dxfId="79" priority="80" stopIfTrue="1" operator="equal">
      <formula>$AD26</formula>
    </cfRule>
  </conditionalFormatting>
  <conditionalFormatting sqref="C26:AB26">
    <cfRule type="cellIs" dxfId="78" priority="79" stopIfTrue="1" operator="equal">
      <formula>$AD26</formula>
    </cfRule>
  </conditionalFormatting>
  <conditionalFormatting sqref="AC26:AC29">
    <cfRule type="expression" dxfId="77" priority="78" stopIfTrue="1">
      <formula>AN26</formula>
    </cfRule>
  </conditionalFormatting>
  <conditionalFormatting sqref="C26:AB26">
    <cfRule type="cellIs" dxfId="76" priority="77" stopIfTrue="1" operator="equal">
      <formula>$AD26</formula>
    </cfRule>
  </conditionalFormatting>
  <conditionalFormatting sqref="AC26:AC29">
    <cfRule type="expression" dxfId="75" priority="76" stopIfTrue="1">
      <formula>AN26</formula>
    </cfRule>
  </conditionalFormatting>
  <conditionalFormatting sqref="C26:AB26">
    <cfRule type="cellIs" dxfId="74" priority="75" stopIfTrue="1" operator="equal">
      <formula>$AD26</formula>
    </cfRule>
  </conditionalFormatting>
  <conditionalFormatting sqref="AC32:AC35">
    <cfRule type="expression" dxfId="73" priority="74" stopIfTrue="1">
      <formula>AN32</formula>
    </cfRule>
  </conditionalFormatting>
  <conditionalFormatting sqref="C32:AB32">
    <cfRule type="cellIs" dxfId="72" priority="73" stopIfTrue="1" operator="equal">
      <formula>$AD32</formula>
    </cfRule>
  </conditionalFormatting>
  <conditionalFormatting sqref="C32:AB32">
    <cfRule type="cellIs" dxfId="71" priority="72" stopIfTrue="1" operator="equal">
      <formula>$AD32</formula>
    </cfRule>
  </conditionalFormatting>
  <conditionalFormatting sqref="AC32:AC35">
    <cfRule type="expression" dxfId="70" priority="71" stopIfTrue="1">
      <formula>AN32</formula>
    </cfRule>
  </conditionalFormatting>
  <conditionalFormatting sqref="C32:AB32">
    <cfRule type="cellIs" dxfId="69" priority="70" stopIfTrue="1" operator="equal">
      <formula>$AD32</formula>
    </cfRule>
  </conditionalFormatting>
  <conditionalFormatting sqref="AC32:AC35">
    <cfRule type="expression" dxfId="68" priority="69" stopIfTrue="1">
      <formula>AN32</formula>
    </cfRule>
  </conditionalFormatting>
  <conditionalFormatting sqref="C32:AB32">
    <cfRule type="cellIs" dxfId="67" priority="68" stopIfTrue="1" operator="equal">
      <formula>$AD32</formula>
    </cfRule>
  </conditionalFormatting>
  <conditionalFormatting sqref="C14:AB14">
    <cfRule type="cellIs" dxfId="66" priority="39" stopIfTrue="1" operator="equal">
      <formula>$AD14</formula>
    </cfRule>
  </conditionalFormatting>
  <conditionalFormatting sqref="C20:AB20">
    <cfRule type="cellIs" dxfId="65" priority="38" stopIfTrue="1" operator="equal">
      <formula>$AD20</formula>
    </cfRule>
  </conditionalFormatting>
  <conditionalFormatting sqref="C26:AB26">
    <cfRule type="cellIs" dxfId="64" priority="37" stopIfTrue="1" operator="equal">
      <formula>$AD26</formula>
    </cfRule>
  </conditionalFormatting>
  <conditionalFormatting sqref="AC32:AC35">
    <cfRule type="expression" dxfId="63" priority="36" stopIfTrue="1">
      <formula>AN32</formula>
    </cfRule>
  </conditionalFormatting>
  <conditionalFormatting sqref="C32:AB32">
    <cfRule type="cellIs" dxfId="62" priority="35" stopIfTrue="1" operator="equal">
      <formula>$AD32</formula>
    </cfRule>
  </conditionalFormatting>
  <conditionalFormatting sqref="C32:AB32">
    <cfRule type="cellIs" dxfId="61" priority="34" stopIfTrue="1" operator="equal">
      <formula>$AD32</formula>
    </cfRule>
  </conditionalFormatting>
  <conditionalFormatting sqref="AC32:AC35">
    <cfRule type="expression" dxfId="60" priority="33" stopIfTrue="1">
      <formula>AN32</formula>
    </cfRule>
  </conditionalFormatting>
  <conditionalFormatting sqref="C32:AB32">
    <cfRule type="cellIs" dxfId="59" priority="32" stopIfTrue="1" operator="equal">
      <formula>$AD32</formula>
    </cfRule>
  </conditionalFormatting>
  <conditionalFormatting sqref="AC32:AC35">
    <cfRule type="expression" dxfId="58" priority="31" stopIfTrue="1">
      <formula>AN32</formula>
    </cfRule>
  </conditionalFormatting>
  <conditionalFormatting sqref="C32:AB32">
    <cfRule type="cellIs" dxfId="57" priority="30" stopIfTrue="1" operator="equal">
      <formula>$AD32</formula>
    </cfRule>
  </conditionalFormatting>
  <conditionalFormatting sqref="C32:AB32">
    <cfRule type="cellIs" dxfId="56" priority="22" stopIfTrue="1" operator="equal">
      <formula>$AD32</formula>
    </cfRule>
  </conditionalFormatting>
  <conditionalFormatting sqref="X8:AB8">
    <cfRule type="cellIs" dxfId="55" priority="3" stopIfTrue="1" operator="equal">
      <formula>$AD8</formula>
    </cfRule>
  </conditionalFormatting>
  <conditionalFormatting sqref="X20:AB20">
    <cfRule type="cellIs" dxfId="54" priority="2" stopIfTrue="1" operator="equal">
      <formula>$AD20</formula>
    </cfRule>
  </conditionalFormatting>
  <conditionalFormatting sqref="X32:AB32">
    <cfRule type="cellIs" dxfId="53" priority="1" stopIfTrue="1" operator="equal">
      <formula>$AD32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A5" sqref="A5"/>
    </sheetView>
  </sheetViews>
  <sheetFormatPr defaultColWidth="9.140625" defaultRowHeight="15" x14ac:dyDescent="0.2"/>
  <cols>
    <col min="1" max="1" width="10.7109375" style="42" customWidth="1"/>
    <col min="2" max="2" width="7.7109375" style="42" customWidth="1"/>
    <col min="3" max="23" width="5.28515625" style="42" customWidth="1"/>
    <col min="24" max="24" width="11.7109375" style="42" customWidth="1"/>
    <col min="25" max="25" width="6.7109375" style="42" customWidth="1"/>
    <col min="26" max="16384" width="9.140625" style="42"/>
  </cols>
  <sheetData>
    <row r="1" spans="1:28" ht="21.95" customHeight="1" x14ac:dyDescent="0.2">
      <c r="A1" s="18" t="s">
        <v>15</v>
      </c>
      <c r="B1" s="37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59" t="s">
        <v>65</v>
      </c>
      <c r="O1" s="19"/>
      <c r="P1" s="19"/>
      <c r="Q1" s="19"/>
      <c r="R1" s="19"/>
      <c r="S1" s="19"/>
      <c r="T1" s="19"/>
      <c r="U1" s="19"/>
      <c r="V1" s="19"/>
      <c r="W1" s="40"/>
      <c r="X1" s="41"/>
    </row>
    <row r="2" spans="1:28" ht="5.0999999999999996" customHeight="1" thickBot="1" x14ac:dyDescent="0.25">
      <c r="A2" s="20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4"/>
      <c r="O2" s="1"/>
      <c r="P2" s="1"/>
      <c r="Q2" s="1"/>
      <c r="R2" s="1"/>
      <c r="S2" s="1"/>
      <c r="T2" s="43"/>
      <c r="U2" s="43"/>
      <c r="V2" s="43"/>
      <c r="W2" s="43"/>
      <c r="X2" s="46"/>
    </row>
    <row r="3" spans="1:28" ht="21.95" customHeight="1" thickBot="1" x14ac:dyDescent="0.25">
      <c r="A3" s="20" t="s">
        <v>0</v>
      </c>
      <c r="B3" s="22">
        <v>8</v>
      </c>
      <c r="C3" s="83" t="s">
        <v>21</v>
      </c>
      <c r="D3" s="83"/>
      <c r="E3" s="83"/>
      <c r="F3" s="83"/>
      <c r="G3" s="83"/>
      <c r="H3" s="83"/>
      <c r="I3" s="83"/>
      <c r="J3" s="83"/>
      <c r="K3" s="83"/>
      <c r="L3" s="83"/>
      <c r="M3" s="45"/>
      <c r="N3" s="84" t="s">
        <v>71</v>
      </c>
      <c r="O3" s="1"/>
      <c r="P3" s="1"/>
      <c r="Q3" s="1"/>
      <c r="R3" s="1"/>
      <c r="S3" s="1"/>
      <c r="T3" s="43"/>
      <c r="U3" s="43"/>
      <c r="V3" s="43"/>
      <c r="W3" s="43"/>
      <c r="X3" s="46"/>
    </row>
    <row r="4" spans="1:28" ht="5.0999999999999996" customHeight="1" thickBot="1" x14ac:dyDescent="0.3">
      <c r="A4" s="23"/>
      <c r="B4" s="24"/>
      <c r="C4" s="47"/>
      <c r="D4" s="47"/>
      <c r="E4" s="47"/>
      <c r="F4" s="47"/>
      <c r="G4" s="47"/>
      <c r="H4" s="47"/>
      <c r="I4" s="47"/>
      <c r="J4" s="47"/>
      <c r="K4" s="47"/>
      <c r="L4" s="47"/>
      <c r="M4" s="26"/>
      <c r="N4" s="24"/>
      <c r="O4" s="24"/>
      <c r="P4" s="24"/>
      <c r="Q4" s="24"/>
      <c r="R4" s="24"/>
      <c r="S4" s="24"/>
      <c r="T4" s="48"/>
      <c r="U4" s="48"/>
      <c r="V4" s="48"/>
      <c r="W4" s="48"/>
      <c r="X4" s="49"/>
    </row>
    <row r="5" spans="1:28" s="60" customFormat="1" ht="114.95" customHeight="1" thickBot="1" x14ac:dyDescent="0.25">
      <c r="A5" s="28" t="s">
        <v>2</v>
      </c>
      <c r="B5" s="28" t="s">
        <v>3</v>
      </c>
      <c r="C5" s="85" t="s">
        <v>41</v>
      </c>
      <c r="D5" s="85" t="s">
        <v>40</v>
      </c>
      <c r="E5" s="85" t="s">
        <v>48</v>
      </c>
      <c r="F5" s="85" t="s">
        <v>49</v>
      </c>
      <c r="G5" s="85" t="s">
        <v>36</v>
      </c>
      <c r="H5" s="85" t="s">
        <v>50</v>
      </c>
      <c r="I5" s="85" t="s">
        <v>51</v>
      </c>
      <c r="J5" s="85" t="s">
        <v>52</v>
      </c>
      <c r="K5" s="85" t="s">
        <v>53</v>
      </c>
      <c r="L5" s="85" t="s">
        <v>31</v>
      </c>
      <c r="M5" s="85" t="s">
        <v>54</v>
      </c>
      <c r="N5" s="85" t="s">
        <v>55</v>
      </c>
      <c r="O5" s="85" t="s">
        <v>56</v>
      </c>
      <c r="P5" s="85" t="s">
        <v>73</v>
      </c>
      <c r="Q5" s="85" t="s">
        <v>57</v>
      </c>
      <c r="R5" s="85" t="s">
        <v>58</v>
      </c>
      <c r="S5" s="85" t="s">
        <v>59</v>
      </c>
      <c r="T5" s="85" t="s">
        <v>19</v>
      </c>
      <c r="U5" s="88" t="s">
        <v>60</v>
      </c>
      <c r="V5" s="85" t="s">
        <v>61</v>
      </c>
      <c r="W5" s="85" t="s">
        <v>24</v>
      </c>
      <c r="X5" s="28" t="s">
        <v>14</v>
      </c>
      <c r="Y5" s="15" t="s">
        <v>4</v>
      </c>
    </row>
    <row r="6" spans="1:28" ht="15.6" customHeight="1" x14ac:dyDescent="0.2">
      <c r="A6" s="130"/>
      <c r="B6" s="29" t="s">
        <v>5</v>
      </c>
      <c r="C6" s="105"/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3">
        <v>3</v>
      </c>
      <c r="L6" s="93">
        <v>0</v>
      </c>
      <c r="M6" s="93">
        <v>0</v>
      </c>
      <c r="N6" s="93">
        <v>1</v>
      </c>
      <c r="O6" s="93">
        <v>0</v>
      </c>
      <c r="P6" s="93">
        <v>0</v>
      </c>
      <c r="Q6" s="93">
        <v>6</v>
      </c>
      <c r="R6" s="93">
        <v>0</v>
      </c>
      <c r="S6" s="93">
        <v>0</v>
      </c>
      <c r="T6" s="93">
        <v>0</v>
      </c>
      <c r="U6" s="93">
        <v>0</v>
      </c>
      <c r="V6" s="93">
        <v>0</v>
      </c>
      <c r="W6" s="94">
        <v>6</v>
      </c>
      <c r="X6" s="33" t="s">
        <v>6</v>
      </c>
      <c r="Y6" s="50"/>
      <c r="Z6" s="54"/>
      <c r="AA6" s="54"/>
      <c r="AB6" s="54"/>
    </row>
    <row r="7" spans="1:28" ht="15.6" customHeight="1" x14ac:dyDescent="0.2">
      <c r="A7" s="128">
        <v>5.45</v>
      </c>
      <c r="B7" s="31" t="s">
        <v>7</v>
      </c>
      <c r="C7" s="98">
        <v>1</v>
      </c>
      <c r="D7" s="99">
        <v>0</v>
      </c>
      <c r="E7" s="99">
        <v>0</v>
      </c>
      <c r="F7" s="99">
        <v>1</v>
      </c>
      <c r="G7" s="99">
        <v>3</v>
      </c>
      <c r="H7" s="99">
        <v>0</v>
      </c>
      <c r="I7" s="99">
        <v>0</v>
      </c>
      <c r="J7" s="99">
        <v>0</v>
      </c>
      <c r="K7" s="99">
        <v>0</v>
      </c>
      <c r="L7" s="99">
        <v>1</v>
      </c>
      <c r="M7" s="99">
        <v>1</v>
      </c>
      <c r="N7" s="99">
        <v>0</v>
      </c>
      <c r="O7" s="99">
        <v>1</v>
      </c>
      <c r="P7" s="99">
        <v>3</v>
      </c>
      <c r="Q7" s="99">
        <v>1</v>
      </c>
      <c r="R7" s="99">
        <v>0</v>
      </c>
      <c r="S7" s="99">
        <v>0</v>
      </c>
      <c r="T7" s="99">
        <v>0</v>
      </c>
      <c r="U7" s="99">
        <v>2</v>
      </c>
      <c r="V7" s="99">
        <v>2</v>
      </c>
      <c r="W7" s="100"/>
      <c r="X7" s="34">
        <f>SUM(C7:V7)</f>
        <v>16</v>
      </c>
      <c r="Y7" s="16"/>
      <c r="Z7" s="54"/>
      <c r="AA7" s="54"/>
      <c r="AB7" s="54"/>
    </row>
    <row r="8" spans="1:28" ht="15.6" customHeight="1" x14ac:dyDescent="0.2">
      <c r="A8" s="155" t="s">
        <v>62</v>
      </c>
      <c r="B8" s="31" t="s">
        <v>8</v>
      </c>
      <c r="C8" s="103">
        <f>C7</f>
        <v>1</v>
      </c>
      <c r="D8" s="104">
        <f t="shared" ref="D8" si="0">C8-D6+D7</f>
        <v>1</v>
      </c>
      <c r="E8" s="104">
        <f t="shared" ref="E8" si="1">D8-E6+E7</f>
        <v>1</v>
      </c>
      <c r="F8" s="104">
        <f t="shared" ref="F8" si="2">E8-F6+F7</f>
        <v>2</v>
      </c>
      <c r="G8" s="104">
        <f t="shared" ref="G8" si="3">F8-G6+G7</f>
        <v>5</v>
      </c>
      <c r="H8" s="104">
        <f t="shared" ref="H8" si="4">G8-H6+H7</f>
        <v>5</v>
      </c>
      <c r="I8" s="104">
        <f t="shared" ref="I8" si="5">H8-I6+I7</f>
        <v>5</v>
      </c>
      <c r="J8" s="104">
        <f t="shared" ref="J8" si="6">I8-J6+J7</f>
        <v>5</v>
      </c>
      <c r="K8" s="104">
        <f t="shared" ref="K8" si="7">J8-K6+K7</f>
        <v>2</v>
      </c>
      <c r="L8" s="104">
        <f t="shared" ref="L8" si="8">K8-L6+L7</f>
        <v>3</v>
      </c>
      <c r="M8" s="104">
        <f t="shared" ref="M8" si="9">L8-M6+M7</f>
        <v>4</v>
      </c>
      <c r="N8" s="104">
        <f t="shared" ref="N8" si="10">M8-N6+N7</f>
        <v>3</v>
      </c>
      <c r="O8" s="104">
        <f t="shared" ref="O8" si="11">N8-O6+O7</f>
        <v>4</v>
      </c>
      <c r="P8" s="104">
        <f t="shared" ref="P8" si="12">O8-P6+P7</f>
        <v>7</v>
      </c>
      <c r="Q8" s="104">
        <f t="shared" ref="Q8" si="13">P8-Q6+Q7</f>
        <v>2</v>
      </c>
      <c r="R8" s="104">
        <f t="shared" ref="R8" si="14">Q8-R6+R7</f>
        <v>2</v>
      </c>
      <c r="S8" s="104">
        <f t="shared" ref="S8" si="15">R8-S6+S7</f>
        <v>2</v>
      </c>
      <c r="T8" s="104">
        <f t="shared" ref="T8" si="16">S8-T6+T7</f>
        <v>2</v>
      </c>
      <c r="U8" s="104">
        <f t="shared" ref="U8" si="17">T8-U6+U7</f>
        <v>4</v>
      </c>
      <c r="V8" s="104">
        <f t="shared" ref="V8" si="18">U8-V6+V7</f>
        <v>6</v>
      </c>
      <c r="W8" s="104">
        <f t="shared" ref="W8" si="19">V8-W6+W7</f>
        <v>0</v>
      </c>
      <c r="X8" s="35"/>
      <c r="Y8" s="3">
        <f>MAX(C8:W8)</f>
        <v>7</v>
      </c>
      <c r="Z8" s="54"/>
      <c r="AA8" s="54"/>
      <c r="AB8" s="54"/>
    </row>
    <row r="9" spans="1:28" ht="15.6" customHeight="1" x14ac:dyDescent="0.2">
      <c r="A9" s="156"/>
      <c r="B9" s="31" t="s">
        <v>9</v>
      </c>
      <c r="C9" s="121"/>
      <c r="D9" s="121"/>
      <c r="E9" s="121"/>
      <c r="F9" s="107">
        <v>5.47</v>
      </c>
      <c r="G9" s="121"/>
      <c r="H9" s="121"/>
      <c r="I9" s="121"/>
      <c r="J9" s="121"/>
      <c r="K9" s="107">
        <v>5.52</v>
      </c>
      <c r="L9" s="121"/>
      <c r="M9" s="121"/>
      <c r="N9" s="107">
        <v>6.01</v>
      </c>
      <c r="O9" s="121"/>
      <c r="P9" s="121"/>
      <c r="Q9" s="107">
        <v>6.05</v>
      </c>
      <c r="R9" s="121"/>
      <c r="S9" s="107">
        <v>6.09</v>
      </c>
      <c r="T9" s="121"/>
      <c r="U9" s="122"/>
      <c r="V9" s="121"/>
      <c r="W9" s="117">
        <v>6.15</v>
      </c>
      <c r="X9" s="36">
        <v>30</v>
      </c>
      <c r="Y9" s="16"/>
      <c r="Z9" s="54"/>
      <c r="AA9" s="54"/>
      <c r="AB9" s="54"/>
    </row>
    <row r="10" spans="1:28" ht="15.6" customHeight="1" x14ac:dyDescent="0.2">
      <c r="A10" s="157"/>
      <c r="B10" s="32" t="s">
        <v>10</v>
      </c>
      <c r="C10" s="108">
        <v>5.45</v>
      </c>
      <c r="D10" s="124"/>
      <c r="E10" s="124"/>
      <c r="F10" s="109">
        <f>F9</f>
        <v>5.47</v>
      </c>
      <c r="G10" s="124"/>
      <c r="H10" s="124"/>
      <c r="I10" s="124"/>
      <c r="J10" s="124"/>
      <c r="K10" s="109">
        <f>K9</f>
        <v>5.52</v>
      </c>
      <c r="L10" s="124"/>
      <c r="M10" s="124"/>
      <c r="N10" s="109">
        <f>N9</f>
        <v>6.01</v>
      </c>
      <c r="O10" s="124"/>
      <c r="P10" s="124"/>
      <c r="Q10" s="109">
        <f>Q9</f>
        <v>6.05</v>
      </c>
      <c r="R10" s="124"/>
      <c r="S10" s="109">
        <f>S9</f>
        <v>6.09</v>
      </c>
      <c r="T10" s="124"/>
      <c r="U10" s="126"/>
      <c r="V10" s="124"/>
      <c r="W10" s="127"/>
      <c r="X10" s="35"/>
      <c r="Y10" s="17"/>
      <c r="Z10" s="54"/>
      <c r="AA10" s="54"/>
      <c r="AB10" s="54"/>
    </row>
    <row r="11" spans="1:28" ht="15.6" customHeight="1" thickBot="1" x14ac:dyDescent="0.25">
      <c r="A11" s="129">
        <v>540</v>
      </c>
      <c r="B11" s="56" t="s">
        <v>11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2"/>
      <c r="X11" s="58"/>
      <c r="Y11" s="3"/>
      <c r="Z11" s="54"/>
      <c r="AA11" s="54"/>
      <c r="AB11" s="54"/>
    </row>
    <row r="12" spans="1:28" ht="15.6" customHeight="1" x14ac:dyDescent="0.2">
      <c r="A12" s="130"/>
      <c r="B12" s="29" t="s">
        <v>5</v>
      </c>
      <c r="C12" s="121"/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4</v>
      </c>
      <c r="P12" s="93">
        <v>2</v>
      </c>
      <c r="Q12" s="93">
        <v>3</v>
      </c>
      <c r="R12" s="93">
        <v>6</v>
      </c>
      <c r="S12" s="93">
        <v>0</v>
      </c>
      <c r="T12" s="93">
        <v>1</v>
      </c>
      <c r="U12" s="93">
        <v>7</v>
      </c>
      <c r="V12" s="93">
        <v>1</v>
      </c>
      <c r="W12" s="94">
        <v>50</v>
      </c>
      <c r="X12" s="33" t="s">
        <v>6</v>
      </c>
      <c r="Y12" s="50"/>
      <c r="Z12" s="54"/>
      <c r="AA12" s="54"/>
      <c r="AB12" s="54"/>
    </row>
    <row r="13" spans="1:28" ht="15.6" customHeight="1" x14ac:dyDescent="0.2">
      <c r="A13" s="128">
        <v>9.14</v>
      </c>
      <c r="B13" s="31" t="s">
        <v>7</v>
      </c>
      <c r="C13" s="98">
        <v>0</v>
      </c>
      <c r="D13" s="99">
        <v>3</v>
      </c>
      <c r="E13" s="99">
        <v>1</v>
      </c>
      <c r="F13" s="99">
        <v>0</v>
      </c>
      <c r="G13" s="99">
        <v>5</v>
      </c>
      <c r="H13" s="99">
        <v>0</v>
      </c>
      <c r="I13" s="99">
        <v>0</v>
      </c>
      <c r="J13" s="99">
        <v>0</v>
      </c>
      <c r="K13" s="99">
        <v>5</v>
      </c>
      <c r="L13" s="99">
        <v>1</v>
      </c>
      <c r="M13" s="99">
        <v>1</v>
      </c>
      <c r="N13" s="99">
        <v>0</v>
      </c>
      <c r="O13" s="99">
        <v>2</v>
      </c>
      <c r="P13" s="99">
        <v>2</v>
      </c>
      <c r="Q13" s="99">
        <v>2</v>
      </c>
      <c r="R13" s="99">
        <v>1</v>
      </c>
      <c r="S13" s="99">
        <v>1</v>
      </c>
      <c r="T13" s="99">
        <v>0</v>
      </c>
      <c r="U13" s="99">
        <v>47</v>
      </c>
      <c r="V13" s="99">
        <v>3</v>
      </c>
      <c r="W13" s="100"/>
      <c r="X13" s="34">
        <f>SUM(C13:V13)</f>
        <v>74</v>
      </c>
      <c r="Y13" s="16"/>
      <c r="Z13" s="54"/>
      <c r="AA13" s="54"/>
      <c r="AB13" s="54"/>
    </row>
    <row r="14" spans="1:28" ht="15.6" customHeight="1" x14ac:dyDescent="0.2">
      <c r="A14" s="155" t="s">
        <v>62</v>
      </c>
      <c r="B14" s="31" t="s">
        <v>8</v>
      </c>
      <c r="C14" s="103">
        <f>C13</f>
        <v>0</v>
      </c>
      <c r="D14" s="104">
        <f t="shared" ref="D14" si="20">C14-D12+D13</f>
        <v>3</v>
      </c>
      <c r="E14" s="104">
        <f t="shared" ref="E14" si="21">D14-E12+E13</f>
        <v>4</v>
      </c>
      <c r="F14" s="104">
        <f t="shared" ref="F14" si="22">E14-F12+F13</f>
        <v>4</v>
      </c>
      <c r="G14" s="104">
        <f t="shared" ref="G14" si="23">F14-G12+G13</f>
        <v>9</v>
      </c>
      <c r="H14" s="104">
        <f t="shared" ref="H14" si="24">G14-H12+H13</f>
        <v>9</v>
      </c>
      <c r="I14" s="104">
        <f t="shared" ref="I14" si="25">H14-I12+I13</f>
        <v>9</v>
      </c>
      <c r="J14" s="104">
        <f t="shared" ref="J14" si="26">I14-J12+J13</f>
        <v>9</v>
      </c>
      <c r="K14" s="104">
        <f t="shared" ref="K14" si="27">J14-K12+K13</f>
        <v>14</v>
      </c>
      <c r="L14" s="104">
        <f t="shared" ref="L14" si="28">K14-L12+L13</f>
        <v>15</v>
      </c>
      <c r="M14" s="104">
        <f t="shared" ref="M14" si="29">L14-M12+M13</f>
        <v>16</v>
      </c>
      <c r="N14" s="104">
        <f t="shared" ref="N14" si="30">M14-N12+N13</f>
        <v>16</v>
      </c>
      <c r="O14" s="104">
        <f t="shared" ref="O14" si="31">N14-O12+O13</f>
        <v>14</v>
      </c>
      <c r="P14" s="104">
        <f t="shared" ref="P14" si="32">O14-P12+P13</f>
        <v>14</v>
      </c>
      <c r="Q14" s="104">
        <f t="shared" ref="Q14" si="33">P14-Q12+Q13</f>
        <v>13</v>
      </c>
      <c r="R14" s="104">
        <f t="shared" ref="R14" si="34">Q14-R12+R13</f>
        <v>8</v>
      </c>
      <c r="S14" s="104">
        <f t="shared" ref="S14" si="35">R14-S12+S13</f>
        <v>9</v>
      </c>
      <c r="T14" s="104">
        <f t="shared" ref="T14" si="36">S14-T12+T13</f>
        <v>8</v>
      </c>
      <c r="U14" s="104">
        <f t="shared" ref="U14" si="37">T14-U12+U13</f>
        <v>48</v>
      </c>
      <c r="V14" s="104">
        <f t="shared" ref="V14" si="38">U14-V12+V13</f>
        <v>50</v>
      </c>
      <c r="W14" s="104">
        <f t="shared" ref="W14" si="39">V14-W12+W13</f>
        <v>0</v>
      </c>
      <c r="X14" s="35"/>
      <c r="Y14" s="3">
        <f>MAX(C14:W14)</f>
        <v>50</v>
      </c>
      <c r="Z14" s="54"/>
      <c r="AA14" s="54"/>
      <c r="AB14" s="54"/>
    </row>
    <row r="15" spans="1:28" ht="15.6" customHeight="1" x14ac:dyDescent="0.2">
      <c r="A15" s="156"/>
      <c r="B15" s="31" t="s">
        <v>9</v>
      </c>
      <c r="C15" s="121"/>
      <c r="D15" s="121"/>
      <c r="E15" s="121"/>
      <c r="F15" s="107">
        <v>9.18</v>
      </c>
      <c r="G15" s="121"/>
      <c r="H15" s="121"/>
      <c r="I15" s="121"/>
      <c r="J15" s="121"/>
      <c r="K15" s="107">
        <v>9.24</v>
      </c>
      <c r="L15" s="121"/>
      <c r="M15" s="121"/>
      <c r="N15" s="107">
        <v>9.2799999999999994</v>
      </c>
      <c r="O15" s="121"/>
      <c r="P15" s="121"/>
      <c r="Q15" s="107">
        <v>9.34</v>
      </c>
      <c r="R15" s="121"/>
      <c r="S15" s="107">
        <v>9.3800000000000008</v>
      </c>
      <c r="T15" s="121"/>
      <c r="U15" s="122"/>
      <c r="V15" s="121"/>
      <c r="W15" s="117">
        <v>9.4600000000000009</v>
      </c>
      <c r="X15" s="36">
        <v>32</v>
      </c>
      <c r="Y15" s="16"/>
      <c r="Z15" s="54"/>
      <c r="AA15" s="54"/>
      <c r="AB15" s="54"/>
    </row>
    <row r="16" spans="1:28" ht="15.6" customHeight="1" x14ac:dyDescent="0.2">
      <c r="A16" s="157"/>
      <c r="B16" s="32" t="s">
        <v>10</v>
      </c>
      <c r="C16" s="108">
        <v>9.14</v>
      </c>
      <c r="D16" s="124"/>
      <c r="E16" s="124"/>
      <c r="F16" s="109">
        <f>F15</f>
        <v>9.18</v>
      </c>
      <c r="G16" s="124"/>
      <c r="H16" s="124"/>
      <c r="I16" s="124"/>
      <c r="J16" s="124"/>
      <c r="K16" s="109">
        <v>9.25</v>
      </c>
      <c r="L16" s="124"/>
      <c r="M16" s="124"/>
      <c r="N16" s="109">
        <f>N15</f>
        <v>9.2799999999999994</v>
      </c>
      <c r="O16" s="124"/>
      <c r="P16" s="124"/>
      <c r="Q16" s="109">
        <f>Q15</f>
        <v>9.34</v>
      </c>
      <c r="R16" s="124"/>
      <c r="S16" s="109">
        <v>9.39</v>
      </c>
      <c r="T16" s="124"/>
      <c r="U16" s="126"/>
      <c r="V16" s="124"/>
      <c r="W16" s="127"/>
      <c r="X16" s="35"/>
      <c r="Y16" s="17"/>
      <c r="Z16" s="54"/>
      <c r="AA16" s="54"/>
      <c r="AB16" s="54"/>
    </row>
    <row r="17" spans="1:28" ht="15.6" customHeight="1" thickBot="1" x14ac:dyDescent="0.25">
      <c r="A17" s="129">
        <v>512</v>
      </c>
      <c r="B17" s="56" t="s">
        <v>11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2"/>
      <c r="X17" s="58"/>
      <c r="Y17" s="3"/>
      <c r="Z17" s="54"/>
      <c r="AA17" s="54"/>
      <c r="AB17" s="54"/>
    </row>
    <row r="18" spans="1:28" ht="15.6" customHeight="1" x14ac:dyDescent="0.2">
      <c r="A18" s="130"/>
      <c r="B18" s="29" t="s">
        <v>5</v>
      </c>
      <c r="C18" s="121"/>
      <c r="D18" s="93">
        <v>0</v>
      </c>
      <c r="E18" s="93">
        <v>0</v>
      </c>
      <c r="F18" s="93">
        <v>0</v>
      </c>
      <c r="G18" s="93">
        <v>1</v>
      </c>
      <c r="H18" s="93">
        <v>0</v>
      </c>
      <c r="I18" s="93">
        <v>0</v>
      </c>
      <c r="J18" s="93">
        <v>0</v>
      </c>
      <c r="K18" s="93">
        <v>3</v>
      </c>
      <c r="L18" s="93">
        <v>2</v>
      </c>
      <c r="M18" s="93">
        <v>3</v>
      </c>
      <c r="N18" s="93">
        <v>3</v>
      </c>
      <c r="O18" s="93">
        <v>0</v>
      </c>
      <c r="P18" s="93">
        <v>0</v>
      </c>
      <c r="Q18" s="93">
        <v>1</v>
      </c>
      <c r="R18" s="93">
        <v>0</v>
      </c>
      <c r="S18" s="93">
        <v>0</v>
      </c>
      <c r="T18" s="93">
        <v>0</v>
      </c>
      <c r="U18" s="93">
        <v>7</v>
      </c>
      <c r="V18" s="93">
        <v>6</v>
      </c>
      <c r="W18" s="94">
        <v>5</v>
      </c>
      <c r="X18" s="33" t="s">
        <v>6</v>
      </c>
      <c r="Y18" s="50"/>
      <c r="Z18" s="54"/>
      <c r="AA18" s="54"/>
      <c r="AB18" s="54"/>
    </row>
    <row r="19" spans="1:28" ht="15.6" customHeight="1" x14ac:dyDescent="0.2">
      <c r="A19" s="128">
        <v>13.14</v>
      </c>
      <c r="B19" s="31" t="s">
        <v>7</v>
      </c>
      <c r="C19" s="98">
        <v>2</v>
      </c>
      <c r="D19" s="99">
        <v>3</v>
      </c>
      <c r="E19" s="99">
        <v>1</v>
      </c>
      <c r="F19" s="99">
        <v>0</v>
      </c>
      <c r="G19" s="99">
        <v>0</v>
      </c>
      <c r="H19" s="99">
        <v>10</v>
      </c>
      <c r="I19" s="99">
        <v>3</v>
      </c>
      <c r="J19" s="99">
        <v>2</v>
      </c>
      <c r="K19" s="99">
        <v>4</v>
      </c>
      <c r="L19" s="99">
        <v>0</v>
      </c>
      <c r="M19" s="99">
        <v>2</v>
      </c>
      <c r="N19" s="99">
        <v>0</v>
      </c>
      <c r="O19" s="99">
        <v>0</v>
      </c>
      <c r="P19" s="99">
        <v>0</v>
      </c>
      <c r="Q19" s="99">
        <v>4</v>
      </c>
      <c r="R19" s="99">
        <v>0</v>
      </c>
      <c r="S19" s="99">
        <v>0</v>
      </c>
      <c r="T19" s="99">
        <v>0</v>
      </c>
      <c r="U19" s="99">
        <v>0</v>
      </c>
      <c r="V19" s="99">
        <v>0</v>
      </c>
      <c r="W19" s="100"/>
      <c r="X19" s="34">
        <f>SUM(C19:V19)</f>
        <v>31</v>
      </c>
      <c r="Y19" s="16"/>
      <c r="Z19" s="54"/>
      <c r="AA19" s="54"/>
      <c r="AB19" s="54"/>
    </row>
    <row r="20" spans="1:28" ht="15.6" customHeight="1" x14ac:dyDescent="0.2">
      <c r="A20" s="155" t="s">
        <v>62</v>
      </c>
      <c r="B20" s="31" t="s">
        <v>8</v>
      </c>
      <c r="C20" s="103">
        <f>C19</f>
        <v>2</v>
      </c>
      <c r="D20" s="104">
        <f t="shared" ref="D20" si="40">C20-D18+D19</f>
        <v>5</v>
      </c>
      <c r="E20" s="104">
        <f t="shared" ref="E20" si="41">D20-E18+E19</f>
        <v>6</v>
      </c>
      <c r="F20" s="104">
        <f t="shared" ref="F20" si="42">E20-F18+F19</f>
        <v>6</v>
      </c>
      <c r="G20" s="104">
        <f t="shared" ref="G20" si="43">F20-G18+G19</f>
        <v>5</v>
      </c>
      <c r="H20" s="104">
        <f t="shared" ref="H20" si="44">G20-H18+H19</f>
        <v>15</v>
      </c>
      <c r="I20" s="104">
        <f t="shared" ref="I20" si="45">H20-I18+I19</f>
        <v>18</v>
      </c>
      <c r="J20" s="104">
        <f t="shared" ref="J20" si="46">I20-J18+J19</f>
        <v>20</v>
      </c>
      <c r="K20" s="104">
        <f t="shared" ref="K20" si="47">J20-K18+K19</f>
        <v>21</v>
      </c>
      <c r="L20" s="104">
        <f t="shared" ref="L20" si="48">K20-L18+L19</f>
        <v>19</v>
      </c>
      <c r="M20" s="104">
        <f t="shared" ref="M20" si="49">L20-M18+M19</f>
        <v>18</v>
      </c>
      <c r="N20" s="104">
        <f t="shared" ref="N20" si="50">M20-N18+N19</f>
        <v>15</v>
      </c>
      <c r="O20" s="104">
        <f t="shared" ref="O20" si="51">N20-O18+O19</f>
        <v>15</v>
      </c>
      <c r="P20" s="104">
        <f t="shared" ref="P20" si="52">O20-P18+P19</f>
        <v>15</v>
      </c>
      <c r="Q20" s="104">
        <f t="shared" ref="Q20" si="53">P20-Q18+Q19</f>
        <v>18</v>
      </c>
      <c r="R20" s="104">
        <f t="shared" ref="R20" si="54">Q20-R18+R19</f>
        <v>18</v>
      </c>
      <c r="S20" s="104">
        <f t="shared" ref="S20" si="55">R20-S18+S19</f>
        <v>18</v>
      </c>
      <c r="T20" s="104">
        <f t="shared" ref="T20" si="56">S20-T18+T19</f>
        <v>18</v>
      </c>
      <c r="U20" s="104">
        <f t="shared" ref="U20" si="57">T20-U18+U19</f>
        <v>11</v>
      </c>
      <c r="V20" s="104">
        <f t="shared" ref="V20" si="58">U20-V18+V19</f>
        <v>5</v>
      </c>
      <c r="W20" s="104">
        <f t="shared" ref="W20" si="59">V20-W18+W19</f>
        <v>0</v>
      </c>
      <c r="X20" s="35"/>
      <c r="Y20" s="3">
        <f>MAX(C20:W20)</f>
        <v>21</v>
      </c>
      <c r="Z20" s="54"/>
      <c r="AA20" s="54"/>
      <c r="AB20" s="54"/>
    </row>
    <row r="21" spans="1:28" ht="15.6" customHeight="1" x14ac:dyDescent="0.2">
      <c r="A21" s="156"/>
      <c r="B21" s="31" t="s">
        <v>9</v>
      </c>
      <c r="C21" s="121"/>
      <c r="D21" s="121"/>
      <c r="E21" s="121"/>
      <c r="F21" s="107">
        <v>13.17</v>
      </c>
      <c r="G21" s="121"/>
      <c r="H21" s="121"/>
      <c r="I21" s="121"/>
      <c r="J21" s="121"/>
      <c r="K21" s="107">
        <v>13.26</v>
      </c>
      <c r="L21" s="121"/>
      <c r="M21" s="121"/>
      <c r="N21" s="107">
        <v>13.31</v>
      </c>
      <c r="O21" s="121"/>
      <c r="P21" s="121"/>
      <c r="Q21" s="107">
        <v>13.34</v>
      </c>
      <c r="R21" s="121"/>
      <c r="S21" s="107">
        <v>13.38</v>
      </c>
      <c r="T21" s="121"/>
      <c r="U21" s="122"/>
      <c r="V21" s="121"/>
      <c r="W21" s="117">
        <v>13.44</v>
      </c>
      <c r="X21" s="36">
        <v>30</v>
      </c>
      <c r="Y21" s="16"/>
      <c r="Z21" s="54"/>
      <c r="AA21" s="54"/>
      <c r="AB21" s="54"/>
    </row>
    <row r="22" spans="1:28" ht="15.6" customHeight="1" x14ac:dyDescent="0.2">
      <c r="A22" s="157"/>
      <c r="B22" s="32" t="s">
        <v>10</v>
      </c>
      <c r="C22" s="108">
        <v>13.14</v>
      </c>
      <c r="D22" s="124"/>
      <c r="E22" s="124"/>
      <c r="F22" s="109">
        <f>F21</f>
        <v>13.17</v>
      </c>
      <c r="G22" s="124"/>
      <c r="H22" s="124"/>
      <c r="I22" s="124"/>
      <c r="J22" s="124"/>
      <c r="K22" s="109">
        <f>K21</f>
        <v>13.26</v>
      </c>
      <c r="L22" s="124"/>
      <c r="M22" s="124"/>
      <c r="N22" s="109">
        <f>N21</f>
        <v>13.31</v>
      </c>
      <c r="O22" s="124"/>
      <c r="P22" s="124"/>
      <c r="Q22" s="109">
        <f>Q21</f>
        <v>13.34</v>
      </c>
      <c r="R22" s="124"/>
      <c r="S22" s="109">
        <f>S21</f>
        <v>13.38</v>
      </c>
      <c r="T22" s="124"/>
      <c r="U22" s="126"/>
      <c r="V22" s="124"/>
      <c r="W22" s="127"/>
      <c r="X22" s="35"/>
      <c r="Y22" s="17"/>
      <c r="Z22" s="54"/>
      <c r="AA22" s="54"/>
      <c r="AB22" s="54"/>
    </row>
    <row r="23" spans="1:28" ht="15.6" customHeight="1" thickBot="1" x14ac:dyDescent="0.25">
      <c r="A23" s="129">
        <v>512</v>
      </c>
      <c r="B23" s="56" t="s">
        <v>11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2"/>
      <c r="X23" s="58"/>
      <c r="Y23" s="3"/>
      <c r="Z23" s="54"/>
      <c r="AA23" s="54"/>
      <c r="AB23" s="54"/>
    </row>
    <row r="24" spans="1:28" ht="15.6" customHeight="1" x14ac:dyDescent="0.2">
      <c r="A24" s="130"/>
      <c r="B24" s="29" t="s">
        <v>5</v>
      </c>
      <c r="C24" s="121"/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1</v>
      </c>
      <c r="L24" s="93">
        <v>3</v>
      </c>
      <c r="M24" s="93">
        <v>0</v>
      </c>
      <c r="N24" s="93">
        <v>0</v>
      </c>
      <c r="O24" s="93">
        <v>2</v>
      </c>
      <c r="P24" s="93">
        <v>5</v>
      </c>
      <c r="Q24" s="93">
        <v>2</v>
      </c>
      <c r="R24" s="93">
        <v>2</v>
      </c>
      <c r="S24" s="93">
        <v>2</v>
      </c>
      <c r="T24" s="93">
        <v>1</v>
      </c>
      <c r="U24" s="93">
        <v>8</v>
      </c>
      <c r="V24" s="93">
        <v>5</v>
      </c>
      <c r="W24" s="94">
        <v>1</v>
      </c>
      <c r="X24" s="33" t="s">
        <v>6</v>
      </c>
      <c r="Y24" s="50"/>
      <c r="Z24" s="54"/>
      <c r="AA24" s="54"/>
      <c r="AB24" s="54"/>
    </row>
    <row r="25" spans="1:28" ht="15.6" customHeight="1" x14ac:dyDescent="0.2">
      <c r="A25" s="128">
        <v>18.5</v>
      </c>
      <c r="B25" s="31" t="s">
        <v>7</v>
      </c>
      <c r="C25" s="98">
        <v>4</v>
      </c>
      <c r="D25" s="99">
        <v>0</v>
      </c>
      <c r="E25" s="99">
        <v>1</v>
      </c>
      <c r="F25" s="99">
        <v>0</v>
      </c>
      <c r="G25" s="99">
        <v>10</v>
      </c>
      <c r="H25" s="99">
        <v>0</v>
      </c>
      <c r="I25" s="99">
        <v>3</v>
      </c>
      <c r="J25" s="99">
        <v>0</v>
      </c>
      <c r="K25" s="99">
        <v>1</v>
      </c>
      <c r="L25" s="99">
        <v>4</v>
      </c>
      <c r="M25" s="99">
        <v>1</v>
      </c>
      <c r="N25" s="99">
        <v>1</v>
      </c>
      <c r="O25" s="99">
        <v>0</v>
      </c>
      <c r="P25" s="99">
        <v>0</v>
      </c>
      <c r="Q25" s="99">
        <v>3</v>
      </c>
      <c r="R25" s="99">
        <v>4</v>
      </c>
      <c r="S25" s="99">
        <v>0</v>
      </c>
      <c r="T25" s="99">
        <v>0</v>
      </c>
      <c r="U25" s="99">
        <v>0</v>
      </c>
      <c r="V25" s="99">
        <v>0</v>
      </c>
      <c r="W25" s="100"/>
      <c r="X25" s="34">
        <f>SUM(C25:V25)</f>
        <v>32</v>
      </c>
      <c r="Y25" s="16"/>
      <c r="Z25" s="54"/>
      <c r="AA25" s="54"/>
      <c r="AB25" s="54"/>
    </row>
    <row r="26" spans="1:28" ht="15.6" customHeight="1" x14ac:dyDescent="0.2">
      <c r="A26" s="155" t="s">
        <v>62</v>
      </c>
      <c r="B26" s="31" t="s">
        <v>8</v>
      </c>
      <c r="C26" s="103">
        <f>C25</f>
        <v>4</v>
      </c>
      <c r="D26" s="104">
        <f t="shared" ref="D26" si="60">C26-D24+D25</f>
        <v>4</v>
      </c>
      <c r="E26" s="104">
        <f t="shared" ref="E26" si="61">D26-E24+E25</f>
        <v>5</v>
      </c>
      <c r="F26" s="104">
        <f t="shared" ref="F26" si="62">E26-F24+F25</f>
        <v>5</v>
      </c>
      <c r="G26" s="104">
        <f t="shared" ref="G26" si="63">F26-G24+G25</f>
        <v>15</v>
      </c>
      <c r="H26" s="104">
        <f t="shared" ref="H26" si="64">G26-H24+H25</f>
        <v>15</v>
      </c>
      <c r="I26" s="104">
        <f t="shared" ref="I26" si="65">H26-I24+I25</f>
        <v>18</v>
      </c>
      <c r="J26" s="104">
        <f t="shared" ref="J26" si="66">I26-J24+J25</f>
        <v>18</v>
      </c>
      <c r="K26" s="104">
        <f t="shared" ref="K26" si="67">J26-K24+K25</f>
        <v>18</v>
      </c>
      <c r="L26" s="104">
        <f t="shared" ref="L26" si="68">K26-L24+L25</f>
        <v>19</v>
      </c>
      <c r="M26" s="104">
        <f t="shared" ref="M26" si="69">L26-M24+M25</f>
        <v>20</v>
      </c>
      <c r="N26" s="104">
        <f t="shared" ref="N26" si="70">M26-N24+N25</f>
        <v>21</v>
      </c>
      <c r="O26" s="104">
        <f t="shared" ref="O26" si="71">N26-O24+O25</f>
        <v>19</v>
      </c>
      <c r="P26" s="104">
        <f t="shared" ref="P26" si="72">O26-P24+P25</f>
        <v>14</v>
      </c>
      <c r="Q26" s="104">
        <f t="shared" ref="Q26" si="73">P26-Q24+Q25</f>
        <v>15</v>
      </c>
      <c r="R26" s="104">
        <f t="shared" ref="R26" si="74">Q26-R24+R25</f>
        <v>17</v>
      </c>
      <c r="S26" s="104">
        <f t="shared" ref="S26" si="75">R26-S24+S25</f>
        <v>15</v>
      </c>
      <c r="T26" s="104">
        <f t="shared" ref="T26" si="76">S26-T24+T25</f>
        <v>14</v>
      </c>
      <c r="U26" s="104">
        <f t="shared" ref="U26" si="77">T26-U24+U25</f>
        <v>6</v>
      </c>
      <c r="V26" s="104">
        <f t="shared" ref="V26" si="78">U26-V24+V25</f>
        <v>1</v>
      </c>
      <c r="W26" s="104">
        <f t="shared" ref="W26" si="79">V26-W24+W25</f>
        <v>0</v>
      </c>
      <c r="X26" s="35"/>
      <c r="Y26" s="3">
        <f>MAX(C26:W26)</f>
        <v>21</v>
      </c>
      <c r="Z26" s="54"/>
      <c r="AA26" s="54"/>
      <c r="AB26" s="54"/>
    </row>
    <row r="27" spans="1:28" ht="15.6" customHeight="1" x14ac:dyDescent="0.2">
      <c r="A27" s="156"/>
      <c r="B27" s="31" t="s">
        <v>9</v>
      </c>
      <c r="C27" s="121"/>
      <c r="D27" s="121"/>
      <c r="E27" s="121"/>
      <c r="F27" s="107">
        <v>18.55</v>
      </c>
      <c r="G27" s="121"/>
      <c r="H27" s="121"/>
      <c r="I27" s="121"/>
      <c r="J27" s="121"/>
      <c r="K27" s="107">
        <v>19.010000000000002</v>
      </c>
      <c r="L27" s="121"/>
      <c r="M27" s="121"/>
      <c r="N27" s="107">
        <v>19.05</v>
      </c>
      <c r="O27" s="121"/>
      <c r="P27" s="121"/>
      <c r="Q27" s="107">
        <v>19.12</v>
      </c>
      <c r="R27" s="121"/>
      <c r="S27" s="107">
        <v>19.149999999999999</v>
      </c>
      <c r="T27" s="121"/>
      <c r="U27" s="122"/>
      <c r="V27" s="121"/>
      <c r="W27" s="117">
        <v>19.21</v>
      </c>
      <c r="X27" s="36">
        <v>30</v>
      </c>
      <c r="Y27" s="16"/>
      <c r="Z27" s="54"/>
      <c r="AA27" s="54"/>
      <c r="AB27" s="54"/>
    </row>
    <row r="28" spans="1:28" ht="15.6" customHeight="1" x14ac:dyDescent="0.2">
      <c r="A28" s="157"/>
      <c r="B28" s="32" t="s">
        <v>10</v>
      </c>
      <c r="C28" s="108">
        <v>18.510000000000002</v>
      </c>
      <c r="D28" s="124"/>
      <c r="E28" s="124"/>
      <c r="F28" s="109">
        <f>F27</f>
        <v>18.55</v>
      </c>
      <c r="G28" s="124"/>
      <c r="H28" s="124"/>
      <c r="I28" s="124"/>
      <c r="J28" s="124"/>
      <c r="K28" s="109">
        <f>K27</f>
        <v>19.010000000000002</v>
      </c>
      <c r="L28" s="124"/>
      <c r="M28" s="124"/>
      <c r="N28" s="109">
        <f>N27</f>
        <v>19.05</v>
      </c>
      <c r="O28" s="124"/>
      <c r="P28" s="124"/>
      <c r="Q28" s="109">
        <f>Q27</f>
        <v>19.12</v>
      </c>
      <c r="R28" s="124"/>
      <c r="S28" s="109">
        <f>S27</f>
        <v>19.149999999999999</v>
      </c>
      <c r="T28" s="124"/>
      <c r="U28" s="126"/>
      <c r="V28" s="124"/>
      <c r="W28" s="127"/>
      <c r="X28" s="35"/>
      <c r="Y28" s="17"/>
      <c r="Z28" s="54"/>
      <c r="AA28" s="54"/>
      <c r="AB28" s="54"/>
    </row>
    <row r="29" spans="1:28" ht="15.6" customHeight="1" thickBot="1" x14ac:dyDescent="0.25">
      <c r="A29" s="56">
        <v>522</v>
      </c>
      <c r="B29" s="56" t="s">
        <v>11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2"/>
      <c r="X29" s="58"/>
      <c r="Y29" s="3"/>
      <c r="Z29" s="54"/>
      <c r="AA29" s="54"/>
      <c r="AB29" s="54"/>
    </row>
    <row r="30" spans="1:28" s="54" customFormat="1" ht="15.6" customHeight="1" x14ac:dyDescent="0.15">
      <c r="A30" s="66" t="s">
        <v>12</v>
      </c>
      <c r="B30" s="63"/>
      <c r="C30" s="105"/>
      <c r="D30" s="9">
        <f t="shared" ref="D30:W30" si="80">SUMIF($B6:$B29,"l. wys.",D6:D29)</f>
        <v>0</v>
      </c>
      <c r="E30" s="9">
        <f t="shared" si="80"/>
        <v>0</v>
      </c>
      <c r="F30" s="9">
        <f t="shared" si="80"/>
        <v>0</v>
      </c>
      <c r="G30" s="9">
        <f t="shared" si="80"/>
        <v>1</v>
      </c>
      <c r="H30" s="9">
        <f t="shared" si="80"/>
        <v>0</v>
      </c>
      <c r="I30" s="9">
        <f t="shared" si="80"/>
        <v>0</v>
      </c>
      <c r="J30" s="9">
        <f t="shared" si="80"/>
        <v>0</v>
      </c>
      <c r="K30" s="9">
        <f t="shared" si="80"/>
        <v>7</v>
      </c>
      <c r="L30" s="9">
        <f t="shared" si="80"/>
        <v>5</v>
      </c>
      <c r="M30" s="9">
        <f t="shared" si="80"/>
        <v>3</v>
      </c>
      <c r="N30" s="9">
        <f t="shared" si="80"/>
        <v>4</v>
      </c>
      <c r="O30" s="9">
        <f t="shared" si="80"/>
        <v>6</v>
      </c>
      <c r="P30" s="9">
        <f t="shared" si="80"/>
        <v>7</v>
      </c>
      <c r="Q30" s="9">
        <f t="shared" si="80"/>
        <v>12</v>
      </c>
      <c r="R30" s="9">
        <f t="shared" si="80"/>
        <v>8</v>
      </c>
      <c r="S30" s="9">
        <f t="shared" si="80"/>
        <v>2</v>
      </c>
      <c r="T30" s="9">
        <f t="shared" si="80"/>
        <v>2</v>
      </c>
      <c r="U30" s="9">
        <f t="shared" si="80"/>
        <v>22</v>
      </c>
      <c r="V30" s="9">
        <f t="shared" si="80"/>
        <v>12</v>
      </c>
      <c r="W30" s="9">
        <f t="shared" si="80"/>
        <v>62</v>
      </c>
      <c r="X30" s="52" t="str">
        <f>"Σ: "&amp;SUM(C30:W30)</f>
        <v>Σ: 153</v>
      </c>
      <c r="Y30" s="53"/>
    </row>
    <row r="31" spans="1:28" s="54" customFormat="1" ht="15.6" customHeight="1" thickBot="1" x14ac:dyDescent="0.25">
      <c r="A31" s="67" t="s">
        <v>13</v>
      </c>
      <c r="B31" s="64"/>
      <c r="C31" s="11">
        <f t="shared" ref="C31:V31" si="81">SUMIF($B6:$B29,"l. wsiad.",C6:C29)</f>
        <v>7</v>
      </c>
      <c r="D31" s="11">
        <f t="shared" si="81"/>
        <v>6</v>
      </c>
      <c r="E31" s="11">
        <f t="shared" si="81"/>
        <v>3</v>
      </c>
      <c r="F31" s="11">
        <f t="shared" si="81"/>
        <v>1</v>
      </c>
      <c r="G31" s="11">
        <f t="shared" si="81"/>
        <v>18</v>
      </c>
      <c r="H31" s="11">
        <f t="shared" si="81"/>
        <v>10</v>
      </c>
      <c r="I31" s="11">
        <f t="shared" si="81"/>
        <v>6</v>
      </c>
      <c r="J31" s="11">
        <f t="shared" si="81"/>
        <v>2</v>
      </c>
      <c r="K31" s="11">
        <f t="shared" si="81"/>
        <v>10</v>
      </c>
      <c r="L31" s="11">
        <f t="shared" si="81"/>
        <v>6</v>
      </c>
      <c r="M31" s="11">
        <f t="shared" si="81"/>
        <v>5</v>
      </c>
      <c r="N31" s="11">
        <f t="shared" si="81"/>
        <v>1</v>
      </c>
      <c r="O31" s="11">
        <f t="shared" si="81"/>
        <v>3</v>
      </c>
      <c r="P31" s="11">
        <f t="shared" si="81"/>
        <v>5</v>
      </c>
      <c r="Q31" s="11">
        <f t="shared" si="81"/>
        <v>10</v>
      </c>
      <c r="R31" s="11">
        <f t="shared" si="81"/>
        <v>5</v>
      </c>
      <c r="S31" s="11">
        <f t="shared" si="81"/>
        <v>1</v>
      </c>
      <c r="T31" s="11">
        <f t="shared" si="81"/>
        <v>0</v>
      </c>
      <c r="U31" s="11">
        <f t="shared" si="81"/>
        <v>49</v>
      </c>
      <c r="V31" s="12">
        <f t="shared" si="81"/>
        <v>5</v>
      </c>
      <c r="W31" s="13"/>
      <c r="X31" s="55" t="str">
        <f>"Σ: "&amp;SUM(C31:W31)</f>
        <v>Σ: 153</v>
      </c>
      <c r="Y31" s="14"/>
    </row>
    <row r="32" spans="1:28" x14ac:dyDescent="0.2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</row>
    <row r="33" spans="1:28" x14ac:dyDescent="0.2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65"/>
      <c r="Z33" s="54"/>
      <c r="AA33" s="54"/>
      <c r="AB33" s="54"/>
    </row>
    <row r="34" spans="1:28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</row>
    <row r="35" spans="1:28" x14ac:dyDescent="0.2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</row>
    <row r="36" spans="1:28" x14ac:dyDescent="0.2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</row>
    <row r="37" spans="1:28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</row>
    <row r="38" spans="1:28" x14ac:dyDescent="0.2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</row>
    <row r="39" spans="1:28" x14ac:dyDescent="0.2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</row>
    <row r="40" spans="1:28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</row>
    <row r="41" spans="1:28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</row>
    <row r="42" spans="1:28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</row>
    <row r="43" spans="1:28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</row>
  </sheetData>
  <sheetProtection selectLockedCells="1" selectUnlockedCells="1"/>
  <mergeCells count="4">
    <mergeCell ref="A8:A10"/>
    <mergeCell ref="A14:A16"/>
    <mergeCell ref="A20:A22"/>
    <mergeCell ref="A26:A28"/>
  </mergeCells>
  <conditionalFormatting sqref="X6:X29">
    <cfRule type="expression" dxfId="52" priority="27" stopIfTrue="1">
      <formula>AI6</formula>
    </cfRule>
  </conditionalFormatting>
  <conditionalFormatting sqref="X20:X23">
    <cfRule type="expression" dxfId="51" priority="26" stopIfTrue="1">
      <formula>AI20</formula>
    </cfRule>
  </conditionalFormatting>
  <conditionalFormatting sqref="X20:X23">
    <cfRule type="expression" dxfId="50" priority="25" stopIfTrue="1">
      <formula>AI20</formula>
    </cfRule>
  </conditionalFormatting>
  <conditionalFormatting sqref="X20:X23">
    <cfRule type="expression" dxfId="49" priority="24" stopIfTrue="1">
      <formula>AI20</formula>
    </cfRule>
  </conditionalFormatting>
  <conditionalFormatting sqref="X8:X11">
    <cfRule type="expression" dxfId="48" priority="23" stopIfTrue="1">
      <formula>AI8</formula>
    </cfRule>
  </conditionalFormatting>
  <conditionalFormatting sqref="X8:X11">
    <cfRule type="expression" dxfId="47" priority="22" stopIfTrue="1">
      <formula>AI8</formula>
    </cfRule>
  </conditionalFormatting>
  <conditionalFormatting sqref="X8:X11">
    <cfRule type="expression" dxfId="46" priority="21" stopIfTrue="1">
      <formula>AI8</formula>
    </cfRule>
  </conditionalFormatting>
  <conditionalFormatting sqref="X14:X17">
    <cfRule type="expression" dxfId="45" priority="20" stopIfTrue="1">
      <formula>AI14</formula>
    </cfRule>
  </conditionalFormatting>
  <conditionalFormatting sqref="X14:X17">
    <cfRule type="expression" dxfId="44" priority="19" stopIfTrue="1">
      <formula>AI14</formula>
    </cfRule>
  </conditionalFormatting>
  <conditionalFormatting sqref="X14:X17">
    <cfRule type="expression" dxfId="43" priority="18" stopIfTrue="1">
      <formula>AI14</formula>
    </cfRule>
  </conditionalFormatting>
  <conditionalFormatting sqref="X26:X29">
    <cfRule type="expression" dxfId="42" priority="14" stopIfTrue="1">
      <formula>AI26</formula>
    </cfRule>
  </conditionalFormatting>
  <conditionalFormatting sqref="X26:X29">
    <cfRule type="expression" dxfId="41" priority="13" stopIfTrue="1">
      <formula>AI26</formula>
    </cfRule>
  </conditionalFormatting>
  <conditionalFormatting sqref="X26:X29">
    <cfRule type="expression" dxfId="40" priority="12" stopIfTrue="1">
      <formula>AI26</formula>
    </cfRule>
  </conditionalFormatting>
  <conditionalFormatting sqref="X26:X29">
    <cfRule type="expression" dxfId="39" priority="7" stopIfTrue="1">
      <formula>AI26</formula>
    </cfRule>
  </conditionalFormatting>
  <conditionalFormatting sqref="X26:X29">
    <cfRule type="expression" dxfId="38" priority="6" stopIfTrue="1">
      <formula>AI26</formula>
    </cfRule>
  </conditionalFormatting>
  <conditionalFormatting sqref="X26:X29">
    <cfRule type="expression" dxfId="37" priority="5" stopIfTrue="1">
      <formula>AI26</formula>
    </cfRule>
  </conditionalFormatting>
  <conditionalFormatting sqref="C8:W8 C14:W14 C20:W20 C26:W26">
    <cfRule type="cellIs" dxfId="36" priority="28" stopIfTrue="1" operator="equal">
      <formula>$Y8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tabSelected="1" zoomScaleNormal="100" workbookViewId="0">
      <pane xSplit="2" ySplit="5" topLeftCell="C6" activePane="bottomRight" state="frozen"/>
      <selection pane="topRight"/>
      <selection pane="bottomLeft"/>
      <selection pane="bottomRight" activeCell="AE17" sqref="AE17"/>
    </sheetView>
  </sheetViews>
  <sheetFormatPr defaultColWidth="9.140625" defaultRowHeight="15" x14ac:dyDescent="0.2"/>
  <cols>
    <col min="1" max="1" width="10.7109375" style="42" customWidth="1"/>
    <col min="2" max="2" width="7.7109375" style="42" customWidth="1"/>
    <col min="3" max="24" width="5.140625" style="42" customWidth="1"/>
    <col min="25" max="25" width="11.7109375" style="42" customWidth="1"/>
    <col min="26" max="26" width="6.7109375" style="42" customWidth="1"/>
    <col min="27" max="16384" width="9.140625" style="42"/>
  </cols>
  <sheetData>
    <row r="1" spans="1:29" ht="21.95" customHeight="1" x14ac:dyDescent="0.2">
      <c r="A1" s="18" t="s">
        <v>15</v>
      </c>
      <c r="B1" s="37"/>
      <c r="C1" s="37"/>
      <c r="D1" s="37"/>
      <c r="E1" s="37"/>
      <c r="F1" s="38"/>
      <c r="G1" s="38"/>
      <c r="H1" s="38"/>
      <c r="I1" s="38"/>
      <c r="J1" s="38"/>
      <c r="K1" s="38"/>
      <c r="L1" s="38"/>
      <c r="M1" s="39"/>
      <c r="N1" s="59" t="s">
        <v>66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41"/>
    </row>
    <row r="2" spans="1:29" ht="5.0999999999999996" customHeight="1" thickBot="1" x14ac:dyDescent="0.25">
      <c r="A2" s="20"/>
      <c r="B2" s="43"/>
      <c r="C2" s="43"/>
      <c r="D2" s="43"/>
      <c r="E2" s="43"/>
      <c r="F2" s="44"/>
      <c r="G2" s="44"/>
      <c r="H2" s="44"/>
      <c r="I2" s="44"/>
      <c r="J2" s="44"/>
      <c r="K2" s="44"/>
      <c r="L2" s="44"/>
      <c r="M2" s="45"/>
      <c r="N2" s="44"/>
      <c r="O2" s="1"/>
      <c r="P2" s="1"/>
      <c r="Q2" s="1"/>
      <c r="R2" s="1"/>
      <c r="S2" s="1"/>
      <c r="T2" s="1"/>
      <c r="U2" s="1"/>
      <c r="V2" s="1"/>
      <c r="W2" s="1"/>
      <c r="X2" s="1"/>
      <c r="Y2" s="46"/>
    </row>
    <row r="3" spans="1:29" ht="21.95" customHeight="1" thickBot="1" x14ac:dyDescent="0.25">
      <c r="A3" s="20" t="s">
        <v>0</v>
      </c>
      <c r="B3" s="22">
        <v>8</v>
      </c>
      <c r="C3" s="83" t="s">
        <v>21</v>
      </c>
      <c r="D3" s="83"/>
      <c r="E3" s="83"/>
      <c r="F3" s="83"/>
      <c r="G3" s="83"/>
      <c r="H3" s="83"/>
      <c r="I3" s="83"/>
      <c r="J3" s="83"/>
      <c r="K3" s="83"/>
      <c r="L3" s="83"/>
      <c r="M3" s="45"/>
      <c r="N3" s="86" t="s">
        <v>72</v>
      </c>
      <c r="O3" s="1"/>
      <c r="P3" s="1"/>
      <c r="Q3" s="1"/>
      <c r="R3" s="1"/>
      <c r="S3" s="1"/>
      <c r="T3" s="1"/>
      <c r="U3" s="1"/>
      <c r="V3" s="1"/>
      <c r="W3" s="1"/>
      <c r="X3" s="1"/>
      <c r="Y3" s="46"/>
    </row>
    <row r="4" spans="1:29" ht="5.0999999999999996" customHeight="1" thickBot="1" x14ac:dyDescent="0.3">
      <c r="A4" s="23"/>
      <c r="B4" s="24"/>
      <c r="C4" s="25"/>
      <c r="D4" s="25"/>
      <c r="E4" s="25"/>
      <c r="F4" s="47"/>
      <c r="G4" s="47"/>
      <c r="H4" s="47"/>
      <c r="I4" s="47"/>
      <c r="J4" s="47"/>
      <c r="K4" s="47"/>
      <c r="L4" s="47"/>
      <c r="M4" s="26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49"/>
    </row>
    <row r="5" spans="1:29" s="60" customFormat="1" ht="114.95" customHeight="1" thickBot="1" x14ac:dyDescent="0.25">
      <c r="A5" s="28" t="s">
        <v>2</v>
      </c>
      <c r="B5" s="28" t="s">
        <v>3</v>
      </c>
      <c r="C5" s="85" t="s">
        <v>24</v>
      </c>
      <c r="D5" s="85" t="s">
        <v>25</v>
      </c>
      <c r="E5" s="85" t="s">
        <v>26</v>
      </c>
      <c r="F5" s="85" t="s">
        <v>16</v>
      </c>
      <c r="G5" s="85" t="s">
        <v>17</v>
      </c>
      <c r="H5" s="85" t="s">
        <v>18</v>
      </c>
      <c r="I5" s="85" t="s">
        <v>27</v>
      </c>
      <c r="J5" s="85" t="s">
        <v>74</v>
      </c>
      <c r="K5" s="85" t="s">
        <v>28</v>
      </c>
      <c r="L5" s="85" t="s">
        <v>29</v>
      </c>
      <c r="M5" s="85" t="s">
        <v>30</v>
      </c>
      <c r="N5" s="85" t="s">
        <v>31</v>
      </c>
      <c r="O5" s="85" t="s">
        <v>32</v>
      </c>
      <c r="P5" s="85" t="s">
        <v>33</v>
      </c>
      <c r="Q5" s="85" t="s">
        <v>34</v>
      </c>
      <c r="R5" s="85" t="s">
        <v>35</v>
      </c>
      <c r="S5" s="85" t="s">
        <v>36</v>
      </c>
      <c r="T5" s="85" t="s">
        <v>37</v>
      </c>
      <c r="U5" s="85" t="s">
        <v>38</v>
      </c>
      <c r="V5" s="85" t="s">
        <v>39</v>
      </c>
      <c r="W5" s="85" t="s">
        <v>40</v>
      </c>
      <c r="X5" s="85" t="s">
        <v>41</v>
      </c>
      <c r="Y5" s="28" t="s">
        <v>14</v>
      </c>
      <c r="Z5" s="15" t="s">
        <v>4</v>
      </c>
    </row>
    <row r="6" spans="1:29" s="51" customFormat="1" ht="15.6" customHeight="1" x14ac:dyDescent="0.2">
      <c r="A6" s="130"/>
      <c r="B6" s="29" t="s">
        <v>5</v>
      </c>
      <c r="C6" s="30"/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1</v>
      </c>
      <c r="L6" s="27">
        <v>0</v>
      </c>
      <c r="M6" s="27">
        <v>1</v>
      </c>
      <c r="N6" s="27">
        <v>0</v>
      </c>
      <c r="O6" s="27">
        <v>1</v>
      </c>
      <c r="P6" s="27">
        <v>0</v>
      </c>
      <c r="Q6" s="27">
        <v>2</v>
      </c>
      <c r="R6" s="27">
        <v>2</v>
      </c>
      <c r="S6" s="27">
        <v>1</v>
      </c>
      <c r="T6" s="27">
        <v>2</v>
      </c>
      <c r="U6" s="27">
        <v>0</v>
      </c>
      <c r="V6" s="27">
        <v>0</v>
      </c>
      <c r="W6" s="27">
        <v>0</v>
      </c>
      <c r="X6" s="27">
        <v>0</v>
      </c>
      <c r="Y6" s="33" t="s">
        <v>6</v>
      </c>
      <c r="Z6" s="50"/>
      <c r="AA6" s="54"/>
      <c r="AB6" s="54"/>
      <c r="AC6" s="54"/>
    </row>
    <row r="7" spans="1:29" s="51" customFormat="1" ht="15.6" customHeight="1" x14ac:dyDescent="0.15">
      <c r="A7" s="128">
        <v>5</v>
      </c>
      <c r="B7" s="31" t="s">
        <v>7</v>
      </c>
      <c r="C7" s="21">
        <v>1</v>
      </c>
      <c r="D7" s="4">
        <v>0</v>
      </c>
      <c r="E7" s="4">
        <v>3</v>
      </c>
      <c r="F7" s="4">
        <v>0</v>
      </c>
      <c r="G7" s="4">
        <v>0</v>
      </c>
      <c r="H7" s="4">
        <v>2</v>
      </c>
      <c r="I7" s="4">
        <v>3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87"/>
      <c r="Y7" s="34">
        <f>SUM(C7:X7)</f>
        <v>10</v>
      </c>
      <c r="Z7" s="16"/>
      <c r="AA7" s="54"/>
      <c r="AB7" s="54"/>
      <c r="AC7" s="54"/>
    </row>
    <row r="8" spans="1:29" s="51" customFormat="1" ht="15.6" customHeight="1" x14ac:dyDescent="0.2">
      <c r="A8" s="155" t="s">
        <v>46</v>
      </c>
      <c r="B8" s="31" t="s">
        <v>8</v>
      </c>
      <c r="C8" s="21">
        <f>C7</f>
        <v>1</v>
      </c>
      <c r="D8" s="5">
        <f t="shared" ref="D8:W8" si="0">C8-D6+D7</f>
        <v>1</v>
      </c>
      <c r="E8" s="5">
        <f t="shared" si="0"/>
        <v>4</v>
      </c>
      <c r="F8" s="5">
        <f t="shared" si="0"/>
        <v>4</v>
      </c>
      <c r="G8" s="5">
        <f t="shared" si="0"/>
        <v>4</v>
      </c>
      <c r="H8" s="5">
        <f t="shared" si="0"/>
        <v>6</v>
      </c>
      <c r="I8" s="5">
        <f t="shared" si="0"/>
        <v>9</v>
      </c>
      <c r="J8" s="5">
        <f t="shared" si="0"/>
        <v>9</v>
      </c>
      <c r="K8" s="5">
        <f t="shared" si="0"/>
        <v>9</v>
      </c>
      <c r="L8" s="5">
        <f t="shared" si="0"/>
        <v>9</v>
      </c>
      <c r="M8" s="5">
        <f t="shared" si="0"/>
        <v>8</v>
      </c>
      <c r="N8" s="5">
        <f t="shared" si="0"/>
        <v>8</v>
      </c>
      <c r="O8" s="5">
        <f t="shared" si="0"/>
        <v>7</v>
      </c>
      <c r="P8" s="5">
        <f t="shared" si="0"/>
        <v>7</v>
      </c>
      <c r="Q8" s="5">
        <f t="shared" si="0"/>
        <v>5</v>
      </c>
      <c r="R8" s="5">
        <f t="shared" si="0"/>
        <v>3</v>
      </c>
      <c r="S8" s="5">
        <f t="shared" si="0"/>
        <v>2</v>
      </c>
      <c r="T8" s="5">
        <f t="shared" si="0"/>
        <v>0</v>
      </c>
      <c r="U8" s="5">
        <f t="shared" si="0"/>
        <v>0</v>
      </c>
      <c r="V8" s="5">
        <f t="shared" si="0"/>
        <v>0</v>
      </c>
      <c r="W8" s="5">
        <f t="shared" si="0"/>
        <v>0</v>
      </c>
      <c r="X8" s="5">
        <f>W8-X6</f>
        <v>0</v>
      </c>
      <c r="Y8" s="35"/>
      <c r="Z8" s="3">
        <f>MAX(C8:X8)</f>
        <v>9</v>
      </c>
      <c r="AA8" s="54"/>
      <c r="AB8" s="54"/>
      <c r="AC8" s="54"/>
    </row>
    <row r="9" spans="1:29" s="51" customFormat="1" ht="15.6" customHeight="1" x14ac:dyDescent="0.2">
      <c r="A9" s="156"/>
      <c r="B9" s="31" t="s">
        <v>9</v>
      </c>
      <c r="C9" s="135"/>
      <c r="D9" s="136"/>
      <c r="E9" s="136"/>
      <c r="F9" s="136"/>
      <c r="G9" s="136"/>
      <c r="H9" s="6">
        <v>5.12</v>
      </c>
      <c r="I9" s="6">
        <v>5.14</v>
      </c>
      <c r="J9" s="136"/>
      <c r="K9" s="136"/>
      <c r="L9" s="6">
        <v>5.17</v>
      </c>
      <c r="M9" s="136"/>
      <c r="N9" s="136"/>
      <c r="O9" s="6">
        <v>5.23</v>
      </c>
      <c r="P9" s="136"/>
      <c r="Q9" s="136"/>
      <c r="R9" s="136"/>
      <c r="S9" s="136"/>
      <c r="T9" s="6">
        <v>5.31</v>
      </c>
      <c r="U9" s="136"/>
      <c r="V9" s="136"/>
      <c r="W9" s="136"/>
      <c r="X9" s="6">
        <v>5.36</v>
      </c>
      <c r="Y9" s="36">
        <v>36</v>
      </c>
      <c r="Z9" s="16"/>
      <c r="AA9" s="54"/>
      <c r="AB9" s="54"/>
      <c r="AC9" s="54"/>
    </row>
    <row r="10" spans="1:29" s="51" customFormat="1" ht="15.6" customHeight="1" x14ac:dyDescent="0.2">
      <c r="A10" s="157"/>
      <c r="B10" s="32" t="s">
        <v>10</v>
      </c>
      <c r="C10" s="137">
        <f>A7</f>
        <v>5</v>
      </c>
      <c r="D10" s="138"/>
      <c r="E10" s="138"/>
      <c r="F10" s="138"/>
      <c r="G10" s="138"/>
      <c r="H10" s="7">
        <f>H9</f>
        <v>5.12</v>
      </c>
      <c r="I10" s="7">
        <f>I9</f>
        <v>5.14</v>
      </c>
      <c r="J10" s="138"/>
      <c r="K10" s="138"/>
      <c r="L10" s="7">
        <f>L9</f>
        <v>5.17</v>
      </c>
      <c r="M10" s="138"/>
      <c r="N10" s="138"/>
      <c r="O10" s="7">
        <f>O9</f>
        <v>5.23</v>
      </c>
      <c r="P10" s="138"/>
      <c r="Q10" s="138"/>
      <c r="R10" s="138"/>
      <c r="S10" s="138"/>
      <c r="T10" s="7">
        <f>T9</f>
        <v>5.31</v>
      </c>
      <c r="U10" s="138"/>
      <c r="V10" s="138"/>
      <c r="W10" s="138"/>
      <c r="X10" s="136"/>
      <c r="Y10" s="35"/>
      <c r="Z10" s="17"/>
      <c r="AA10" s="54"/>
      <c r="AB10" s="54"/>
      <c r="AC10" s="54"/>
    </row>
    <row r="11" spans="1:29" s="51" customFormat="1" ht="15.6" customHeight="1" thickBot="1" x14ac:dyDescent="0.25">
      <c r="A11" s="129">
        <v>540</v>
      </c>
      <c r="B11" s="56" t="s">
        <v>11</v>
      </c>
      <c r="C11" s="6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8"/>
      <c r="Z11" s="3"/>
      <c r="AA11" s="54"/>
      <c r="AB11" s="54"/>
      <c r="AC11" s="54"/>
    </row>
    <row r="12" spans="1:29" ht="15.6" customHeight="1" x14ac:dyDescent="0.2">
      <c r="A12" s="130"/>
      <c r="B12" s="29" t="s">
        <v>5</v>
      </c>
      <c r="C12" s="30"/>
      <c r="D12" s="27">
        <v>0</v>
      </c>
      <c r="E12" s="27">
        <v>0</v>
      </c>
      <c r="F12" s="27">
        <v>0</v>
      </c>
      <c r="G12" s="27">
        <v>2</v>
      </c>
      <c r="H12" s="27">
        <v>2</v>
      </c>
      <c r="I12" s="27">
        <v>4</v>
      </c>
      <c r="J12" s="27">
        <v>1</v>
      </c>
      <c r="K12" s="27">
        <v>0</v>
      </c>
      <c r="L12" s="27">
        <v>1</v>
      </c>
      <c r="M12" s="27">
        <v>1</v>
      </c>
      <c r="N12" s="27">
        <v>1</v>
      </c>
      <c r="O12" s="27">
        <v>2</v>
      </c>
      <c r="P12" s="27">
        <v>0</v>
      </c>
      <c r="Q12" s="27">
        <v>0</v>
      </c>
      <c r="R12" s="27">
        <v>0</v>
      </c>
      <c r="S12" s="27">
        <v>1</v>
      </c>
      <c r="T12" s="27">
        <v>0</v>
      </c>
      <c r="U12" s="27">
        <v>6</v>
      </c>
      <c r="V12" s="27">
        <v>0</v>
      </c>
      <c r="W12" s="27">
        <v>0</v>
      </c>
      <c r="X12" s="27">
        <v>2</v>
      </c>
      <c r="Y12" s="33" t="s">
        <v>6</v>
      </c>
      <c r="Z12" s="50"/>
      <c r="AA12" s="54"/>
      <c r="AB12" s="54"/>
      <c r="AC12" s="54"/>
    </row>
    <row r="13" spans="1:29" ht="15.6" customHeight="1" x14ac:dyDescent="0.2">
      <c r="A13" s="128">
        <v>8.3000000000000007</v>
      </c>
      <c r="B13" s="31" t="s">
        <v>7</v>
      </c>
      <c r="C13" s="21">
        <v>7</v>
      </c>
      <c r="D13" s="4">
        <v>2</v>
      </c>
      <c r="E13" s="4">
        <v>3</v>
      </c>
      <c r="F13" s="4">
        <v>0</v>
      </c>
      <c r="G13" s="4">
        <v>0</v>
      </c>
      <c r="H13" s="4">
        <v>1</v>
      </c>
      <c r="I13" s="4">
        <v>2</v>
      </c>
      <c r="J13" s="4">
        <v>0</v>
      </c>
      <c r="K13" s="4">
        <v>1</v>
      </c>
      <c r="L13" s="4">
        <v>2</v>
      </c>
      <c r="M13" s="4">
        <v>1</v>
      </c>
      <c r="N13" s="4">
        <v>0</v>
      </c>
      <c r="O13" s="4">
        <v>2</v>
      </c>
      <c r="P13" s="4">
        <v>0</v>
      </c>
      <c r="Q13" s="4">
        <v>0</v>
      </c>
      <c r="R13" s="4">
        <v>1</v>
      </c>
      <c r="S13" s="4">
        <v>1</v>
      </c>
      <c r="T13" s="4">
        <v>0</v>
      </c>
      <c r="U13" s="4">
        <v>0</v>
      </c>
      <c r="V13" s="4">
        <v>0</v>
      </c>
      <c r="W13" s="4">
        <v>0</v>
      </c>
      <c r="X13" s="136"/>
      <c r="Y13" s="34">
        <f>SUM(C13:X13)</f>
        <v>23</v>
      </c>
      <c r="Z13" s="16"/>
      <c r="AA13" s="54"/>
      <c r="AB13" s="54"/>
      <c r="AC13" s="54"/>
    </row>
    <row r="14" spans="1:29" ht="15.6" customHeight="1" x14ac:dyDescent="0.2">
      <c r="A14" s="155" t="s">
        <v>46</v>
      </c>
      <c r="B14" s="31" t="s">
        <v>8</v>
      </c>
      <c r="C14" s="21">
        <f>C13</f>
        <v>7</v>
      </c>
      <c r="D14" s="5">
        <f t="shared" ref="D14:X14" si="1">C14-D12+D13</f>
        <v>9</v>
      </c>
      <c r="E14" s="5">
        <f t="shared" si="1"/>
        <v>12</v>
      </c>
      <c r="F14" s="5">
        <f t="shared" si="1"/>
        <v>12</v>
      </c>
      <c r="G14" s="5">
        <f t="shared" si="1"/>
        <v>10</v>
      </c>
      <c r="H14" s="5">
        <f t="shared" si="1"/>
        <v>9</v>
      </c>
      <c r="I14" s="5">
        <f t="shared" si="1"/>
        <v>7</v>
      </c>
      <c r="J14" s="5">
        <f t="shared" si="1"/>
        <v>6</v>
      </c>
      <c r="K14" s="5">
        <f t="shared" si="1"/>
        <v>7</v>
      </c>
      <c r="L14" s="5">
        <f t="shared" si="1"/>
        <v>8</v>
      </c>
      <c r="M14" s="5">
        <f t="shared" si="1"/>
        <v>8</v>
      </c>
      <c r="N14" s="5">
        <f t="shared" si="1"/>
        <v>7</v>
      </c>
      <c r="O14" s="5">
        <f t="shared" si="1"/>
        <v>7</v>
      </c>
      <c r="P14" s="5">
        <f t="shared" si="1"/>
        <v>7</v>
      </c>
      <c r="Q14" s="5">
        <f t="shared" si="1"/>
        <v>7</v>
      </c>
      <c r="R14" s="5">
        <f t="shared" si="1"/>
        <v>8</v>
      </c>
      <c r="S14" s="5">
        <f t="shared" si="1"/>
        <v>8</v>
      </c>
      <c r="T14" s="5">
        <f t="shared" si="1"/>
        <v>8</v>
      </c>
      <c r="U14" s="5">
        <f t="shared" si="1"/>
        <v>2</v>
      </c>
      <c r="V14" s="5">
        <f t="shared" si="1"/>
        <v>2</v>
      </c>
      <c r="W14" s="5">
        <f t="shared" si="1"/>
        <v>2</v>
      </c>
      <c r="X14" s="5">
        <f t="shared" si="1"/>
        <v>0</v>
      </c>
      <c r="Y14" s="35"/>
      <c r="Z14" s="3">
        <f>MAX(C14:X14)</f>
        <v>12</v>
      </c>
      <c r="AA14" s="54"/>
      <c r="AB14" s="54"/>
      <c r="AC14" s="54"/>
    </row>
    <row r="15" spans="1:29" ht="15.6" customHeight="1" x14ac:dyDescent="0.2">
      <c r="A15" s="156"/>
      <c r="B15" s="31" t="s">
        <v>9</v>
      </c>
      <c r="C15" s="135"/>
      <c r="D15" s="136"/>
      <c r="E15" s="136"/>
      <c r="F15" s="136"/>
      <c r="G15" s="136"/>
      <c r="H15" s="6">
        <v>8.39</v>
      </c>
      <c r="I15" s="6">
        <v>8.4</v>
      </c>
      <c r="J15" s="136"/>
      <c r="K15" s="136"/>
      <c r="L15" s="6">
        <v>8.4499999999999993</v>
      </c>
      <c r="M15" s="136"/>
      <c r="N15" s="136"/>
      <c r="O15" s="6">
        <v>8.51</v>
      </c>
      <c r="P15" s="136"/>
      <c r="Q15" s="136"/>
      <c r="R15" s="136"/>
      <c r="S15" s="136"/>
      <c r="T15" s="6">
        <v>8.56</v>
      </c>
      <c r="U15" s="136"/>
      <c r="V15" s="136"/>
      <c r="W15" s="136"/>
      <c r="X15" s="6">
        <v>9.02</v>
      </c>
      <c r="Y15" s="36">
        <v>32</v>
      </c>
      <c r="Z15" s="16"/>
      <c r="AA15" s="54"/>
      <c r="AB15" s="54"/>
      <c r="AC15" s="54"/>
    </row>
    <row r="16" spans="1:29" ht="15.6" customHeight="1" x14ac:dyDescent="0.2">
      <c r="A16" s="157"/>
      <c r="B16" s="32" t="s">
        <v>10</v>
      </c>
      <c r="C16" s="137">
        <v>8.3000000000000007</v>
      </c>
      <c r="D16" s="138"/>
      <c r="E16" s="138"/>
      <c r="F16" s="138"/>
      <c r="G16" s="138"/>
      <c r="H16" s="7">
        <f>H15</f>
        <v>8.39</v>
      </c>
      <c r="I16" s="7">
        <v>8.41</v>
      </c>
      <c r="J16" s="138"/>
      <c r="K16" s="138"/>
      <c r="L16" s="7">
        <v>8.4600000000000009</v>
      </c>
      <c r="M16" s="138"/>
      <c r="N16" s="138"/>
      <c r="O16" s="7">
        <v>8.52</v>
      </c>
      <c r="P16" s="138"/>
      <c r="Q16" s="138"/>
      <c r="R16" s="138"/>
      <c r="S16" s="138"/>
      <c r="T16" s="7">
        <v>8.57</v>
      </c>
      <c r="U16" s="138"/>
      <c r="V16" s="138"/>
      <c r="W16" s="138"/>
      <c r="X16" s="136"/>
      <c r="Y16" s="35"/>
      <c r="Z16" s="17"/>
      <c r="AA16" s="54"/>
      <c r="AB16" s="54"/>
      <c r="AC16" s="54"/>
    </row>
    <row r="17" spans="1:29" ht="15.6" customHeight="1" thickBot="1" x14ac:dyDescent="0.25">
      <c r="A17" s="129">
        <v>512</v>
      </c>
      <c r="B17" s="56" t="s">
        <v>11</v>
      </c>
      <c r="C17" s="62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8"/>
      <c r="Z17" s="3"/>
      <c r="AA17" s="54"/>
      <c r="AB17" s="54"/>
      <c r="AC17" s="54"/>
    </row>
    <row r="18" spans="1:29" ht="15.6" customHeight="1" x14ac:dyDescent="0.2">
      <c r="A18" s="130"/>
      <c r="B18" s="29" t="s">
        <v>5</v>
      </c>
      <c r="C18" s="30"/>
      <c r="D18" s="27">
        <v>0</v>
      </c>
      <c r="E18" s="27">
        <v>9</v>
      </c>
      <c r="F18" s="27">
        <v>1</v>
      </c>
      <c r="G18" s="27">
        <v>1</v>
      </c>
      <c r="H18" s="27">
        <v>3</v>
      </c>
      <c r="I18" s="27">
        <v>2</v>
      </c>
      <c r="J18" s="27">
        <v>3</v>
      </c>
      <c r="K18" s="27">
        <v>0</v>
      </c>
      <c r="L18" s="27">
        <v>1</v>
      </c>
      <c r="M18" s="27">
        <v>1</v>
      </c>
      <c r="N18" s="27">
        <v>1</v>
      </c>
      <c r="O18" s="27">
        <v>8</v>
      </c>
      <c r="P18" s="27">
        <v>1</v>
      </c>
      <c r="Q18" s="27">
        <v>0</v>
      </c>
      <c r="R18" s="27">
        <v>0</v>
      </c>
      <c r="S18" s="27">
        <v>1</v>
      </c>
      <c r="T18" s="27">
        <v>2</v>
      </c>
      <c r="U18" s="27">
        <v>1</v>
      </c>
      <c r="V18" s="27">
        <v>0</v>
      </c>
      <c r="W18" s="27">
        <v>0</v>
      </c>
      <c r="X18" s="27">
        <v>3</v>
      </c>
      <c r="Y18" s="33" t="s">
        <v>6</v>
      </c>
      <c r="Z18" s="50"/>
      <c r="AA18" s="54"/>
      <c r="AB18" s="54"/>
      <c r="AC18" s="54"/>
    </row>
    <row r="19" spans="1:29" ht="15.6" customHeight="1" x14ac:dyDescent="0.2">
      <c r="A19" s="128">
        <v>12.3</v>
      </c>
      <c r="B19" s="31" t="s">
        <v>7</v>
      </c>
      <c r="C19" s="21">
        <v>15</v>
      </c>
      <c r="D19" s="4">
        <v>2</v>
      </c>
      <c r="E19" s="4">
        <v>5</v>
      </c>
      <c r="F19" s="4">
        <v>0</v>
      </c>
      <c r="G19" s="4">
        <v>0</v>
      </c>
      <c r="H19" s="4">
        <v>3</v>
      </c>
      <c r="I19" s="4">
        <v>3</v>
      </c>
      <c r="J19" s="4">
        <v>4</v>
      </c>
      <c r="K19" s="4">
        <v>5</v>
      </c>
      <c r="L19" s="4">
        <v>0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136"/>
      <c r="Y19" s="34">
        <f>SUM(C19:X19)</f>
        <v>38</v>
      </c>
      <c r="Z19" s="16"/>
      <c r="AA19" s="54"/>
      <c r="AB19" s="54"/>
      <c r="AC19" s="54"/>
    </row>
    <row r="20" spans="1:29" ht="15.6" customHeight="1" x14ac:dyDescent="0.2">
      <c r="A20" s="155" t="s">
        <v>46</v>
      </c>
      <c r="B20" s="31" t="s">
        <v>8</v>
      </c>
      <c r="C20" s="21">
        <f>C19</f>
        <v>15</v>
      </c>
      <c r="D20" s="5">
        <f t="shared" ref="D20:W20" si="2">C20-D18+D19</f>
        <v>17</v>
      </c>
      <c r="E20" s="5">
        <f t="shared" si="2"/>
        <v>13</v>
      </c>
      <c r="F20" s="5">
        <f t="shared" si="2"/>
        <v>12</v>
      </c>
      <c r="G20" s="5">
        <f t="shared" si="2"/>
        <v>11</v>
      </c>
      <c r="H20" s="5">
        <f t="shared" si="2"/>
        <v>11</v>
      </c>
      <c r="I20" s="5">
        <f t="shared" si="2"/>
        <v>12</v>
      </c>
      <c r="J20" s="5">
        <f t="shared" si="2"/>
        <v>13</v>
      </c>
      <c r="K20" s="5">
        <f t="shared" si="2"/>
        <v>18</v>
      </c>
      <c r="L20" s="5">
        <f t="shared" si="2"/>
        <v>17</v>
      </c>
      <c r="M20" s="5">
        <f t="shared" si="2"/>
        <v>16</v>
      </c>
      <c r="N20" s="5">
        <f t="shared" si="2"/>
        <v>15</v>
      </c>
      <c r="O20" s="5">
        <f t="shared" si="2"/>
        <v>8</v>
      </c>
      <c r="P20" s="5">
        <f t="shared" si="2"/>
        <v>7</v>
      </c>
      <c r="Q20" s="5">
        <f t="shared" si="2"/>
        <v>7</v>
      </c>
      <c r="R20" s="5">
        <f t="shared" si="2"/>
        <v>7</v>
      </c>
      <c r="S20" s="5">
        <f t="shared" si="2"/>
        <v>6</v>
      </c>
      <c r="T20" s="5">
        <f t="shared" si="2"/>
        <v>4</v>
      </c>
      <c r="U20" s="5">
        <f t="shared" si="2"/>
        <v>3</v>
      </c>
      <c r="V20" s="5">
        <f t="shared" si="2"/>
        <v>3</v>
      </c>
      <c r="W20" s="5">
        <f t="shared" si="2"/>
        <v>3</v>
      </c>
      <c r="X20" s="5">
        <f>W20-X18</f>
        <v>0</v>
      </c>
      <c r="Y20" s="35"/>
      <c r="Z20" s="3">
        <f>MAX(C20:X20)</f>
        <v>18</v>
      </c>
      <c r="AA20" s="54"/>
      <c r="AB20" s="54"/>
      <c r="AC20" s="54"/>
    </row>
    <row r="21" spans="1:29" ht="15.6" customHeight="1" x14ac:dyDescent="0.2">
      <c r="A21" s="156"/>
      <c r="B21" s="31" t="s">
        <v>9</v>
      </c>
      <c r="C21" s="149"/>
      <c r="D21" s="150"/>
      <c r="E21" s="150"/>
      <c r="F21" s="150"/>
      <c r="G21" s="150"/>
      <c r="H21" s="151">
        <v>12.39</v>
      </c>
      <c r="I21" s="151">
        <v>12.4</v>
      </c>
      <c r="J21" s="150"/>
      <c r="K21" s="150"/>
      <c r="L21" s="151">
        <v>12.47</v>
      </c>
      <c r="M21" s="150"/>
      <c r="N21" s="150"/>
      <c r="O21" s="151">
        <v>12.52</v>
      </c>
      <c r="P21" s="150"/>
      <c r="Q21" s="150"/>
      <c r="R21" s="150"/>
      <c r="S21" s="150"/>
      <c r="T21" s="151">
        <v>12.57</v>
      </c>
      <c r="U21" s="150"/>
      <c r="V21" s="150"/>
      <c r="W21" s="150"/>
      <c r="X21" s="151">
        <v>13.02</v>
      </c>
      <c r="Y21" s="36">
        <v>33</v>
      </c>
      <c r="Z21" s="16"/>
      <c r="AA21" s="54"/>
      <c r="AB21" s="54"/>
      <c r="AC21" s="54"/>
    </row>
    <row r="22" spans="1:29" ht="15.6" customHeight="1" x14ac:dyDescent="0.2">
      <c r="A22" s="157"/>
      <c r="B22" s="32" t="s">
        <v>10</v>
      </c>
      <c r="C22" s="152">
        <v>12.29</v>
      </c>
      <c r="D22" s="153"/>
      <c r="E22" s="153"/>
      <c r="F22" s="153"/>
      <c r="G22" s="153"/>
      <c r="H22" s="154">
        <f>H21</f>
        <v>12.39</v>
      </c>
      <c r="I22" s="154">
        <v>12.41</v>
      </c>
      <c r="J22" s="153"/>
      <c r="K22" s="153"/>
      <c r="L22" s="154">
        <v>12.48</v>
      </c>
      <c r="M22" s="153"/>
      <c r="N22" s="153"/>
      <c r="O22" s="154">
        <f>O21</f>
        <v>12.52</v>
      </c>
      <c r="P22" s="153"/>
      <c r="Q22" s="153"/>
      <c r="R22" s="153"/>
      <c r="S22" s="153"/>
      <c r="T22" s="154">
        <f>T21</f>
        <v>12.57</v>
      </c>
      <c r="U22" s="153"/>
      <c r="V22" s="153"/>
      <c r="W22" s="153"/>
      <c r="X22" s="150"/>
      <c r="Y22" s="35"/>
      <c r="Z22" s="17"/>
      <c r="AA22" s="54"/>
      <c r="AB22" s="54"/>
      <c r="AC22" s="54"/>
    </row>
    <row r="23" spans="1:29" ht="15.6" customHeight="1" thickBot="1" x14ac:dyDescent="0.25">
      <c r="A23" s="129">
        <v>512</v>
      </c>
      <c r="B23" s="56" t="s">
        <v>11</v>
      </c>
      <c r="C23" s="62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8"/>
      <c r="Z23" s="3"/>
      <c r="AA23" s="54"/>
      <c r="AB23" s="54"/>
      <c r="AC23" s="54"/>
    </row>
    <row r="24" spans="1:29" ht="15.6" customHeight="1" x14ac:dyDescent="0.2">
      <c r="A24" s="130"/>
      <c r="B24" s="29" t="s">
        <v>5</v>
      </c>
      <c r="C24" s="30"/>
      <c r="D24" s="27">
        <v>0</v>
      </c>
      <c r="E24" s="27">
        <v>2</v>
      </c>
      <c r="F24" s="27">
        <v>0</v>
      </c>
      <c r="G24" s="27">
        <v>0</v>
      </c>
      <c r="H24" s="27">
        <v>3</v>
      </c>
      <c r="I24" s="27">
        <v>1</v>
      </c>
      <c r="J24" s="27">
        <v>2</v>
      </c>
      <c r="K24" s="27">
        <v>1</v>
      </c>
      <c r="L24" s="27">
        <v>3</v>
      </c>
      <c r="M24" s="27">
        <v>3</v>
      </c>
      <c r="N24" s="27">
        <v>3</v>
      </c>
      <c r="O24" s="27">
        <v>9</v>
      </c>
      <c r="P24" s="27">
        <v>0</v>
      </c>
      <c r="Q24" s="27">
        <v>7</v>
      </c>
      <c r="R24" s="27">
        <v>0</v>
      </c>
      <c r="S24" s="27">
        <v>2</v>
      </c>
      <c r="T24" s="27">
        <v>4</v>
      </c>
      <c r="U24" s="27">
        <v>3</v>
      </c>
      <c r="V24" s="27">
        <v>1</v>
      </c>
      <c r="W24" s="27">
        <v>2</v>
      </c>
      <c r="X24" s="27">
        <v>5</v>
      </c>
      <c r="Y24" s="33" t="s">
        <v>6</v>
      </c>
      <c r="Z24" s="50"/>
      <c r="AA24" s="54"/>
      <c r="AB24" s="54"/>
      <c r="AC24" s="54"/>
    </row>
    <row r="25" spans="1:29" ht="15.6" customHeight="1" x14ac:dyDescent="0.2">
      <c r="A25" s="128">
        <v>18.05</v>
      </c>
      <c r="B25" s="31" t="s">
        <v>7</v>
      </c>
      <c r="C25" s="21">
        <v>1</v>
      </c>
      <c r="D25" s="4">
        <v>7</v>
      </c>
      <c r="E25" s="4">
        <v>12</v>
      </c>
      <c r="F25" s="4">
        <v>1</v>
      </c>
      <c r="G25" s="4">
        <v>0</v>
      </c>
      <c r="H25" s="4">
        <v>6</v>
      </c>
      <c r="I25" s="4">
        <v>9</v>
      </c>
      <c r="J25" s="4">
        <v>8</v>
      </c>
      <c r="K25" s="4">
        <v>1</v>
      </c>
      <c r="L25" s="4">
        <v>0</v>
      </c>
      <c r="M25" s="4">
        <v>1</v>
      </c>
      <c r="N25" s="4">
        <v>1</v>
      </c>
      <c r="O25" s="4">
        <v>2</v>
      </c>
      <c r="P25" s="4">
        <v>0</v>
      </c>
      <c r="Q25" s="4">
        <v>1</v>
      </c>
      <c r="R25" s="4">
        <v>0</v>
      </c>
      <c r="S25" s="4">
        <v>0</v>
      </c>
      <c r="T25" s="4">
        <v>1</v>
      </c>
      <c r="U25" s="4">
        <v>0</v>
      </c>
      <c r="V25" s="4">
        <v>0</v>
      </c>
      <c r="W25" s="4">
        <v>0</v>
      </c>
      <c r="X25" s="136"/>
      <c r="Y25" s="34">
        <f>SUM(C25:X25)</f>
        <v>51</v>
      </c>
      <c r="Z25" s="16"/>
      <c r="AA25" s="54"/>
      <c r="AB25" s="54"/>
      <c r="AC25" s="54"/>
    </row>
    <row r="26" spans="1:29" ht="15.6" customHeight="1" x14ac:dyDescent="0.2">
      <c r="A26" s="155" t="s">
        <v>46</v>
      </c>
      <c r="B26" s="31" t="s">
        <v>8</v>
      </c>
      <c r="C26" s="21">
        <f>C25</f>
        <v>1</v>
      </c>
      <c r="D26" s="5">
        <f t="shared" ref="D26:W26" si="3">C26-D24+D25</f>
        <v>8</v>
      </c>
      <c r="E26" s="5">
        <f t="shared" si="3"/>
        <v>18</v>
      </c>
      <c r="F26" s="5">
        <f t="shared" si="3"/>
        <v>19</v>
      </c>
      <c r="G26" s="5">
        <f t="shared" si="3"/>
        <v>19</v>
      </c>
      <c r="H26" s="5">
        <f t="shared" si="3"/>
        <v>22</v>
      </c>
      <c r="I26" s="5">
        <f t="shared" si="3"/>
        <v>30</v>
      </c>
      <c r="J26" s="5">
        <f t="shared" si="3"/>
        <v>36</v>
      </c>
      <c r="K26" s="5">
        <f t="shared" si="3"/>
        <v>36</v>
      </c>
      <c r="L26" s="5">
        <f t="shared" si="3"/>
        <v>33</v>
      </c>
      <c r="M26" s="5">
        <f t="shared" si="3"/>
        <v>31</v>
      </c>
      <c r="N26" s="5">
        <f t="shared" si="3"/>
        <v>29</v>
      </c>
      <c r="O26" s="5">
        <f t="shared" si="3"/>
        <v>22</v>
      </c>
      <c r="P26" s="5">
        <f t="shared" si="3"/>
        <v>22</v>
      </c>
      <c r="Q26" s="5">
        <f t="shared" si="3"/>
        <v>16</v>
      </c>
      <c r="R26" s="5">
        <f t="shared" si="3"/>
        <v>16</v>
      </c>
      <c r="S26" s="5">
        <f t="shared" si="3"/>
        <v>14</v>
      </c>
      <c r="T26" s="5">
        <f t="shared" si="3"/>
        <v>11</v>
      </c>
      <c r="U26" s="5">
        <f t="shared" si="3"/>
        <v>8</v>
      </c>
      <c r="V26" s="5">
        <f t="shared" si="3"/>
        <v>7</v>
      </c>
      <c r="W26" s="5">
        <f t="shared" si="3"/>
        <v>5</v>
      </c>
      <c r="X26" s="5">
        <f>W26-X24</f>
        <v>0</v>
      </c>
      <c r="Y26" s="35"/>
      <c r="Z26" s="3">
        <f>MAX(C26:X26)</f>
        <v>36</v>
      </c>
      <c r="AA26" s="54"/>
      <c r="AB26" s="54"/>
      <c r="AC26" s="54"/>
    </row>
    <row r="27" spans="1:29" ht="15.6" customHeight="1" x14ac:dyDescent="0.2">
      <c r="A27" s="156"/>
      <c r="B27" s="31" t="s">
        <v>9</v>
      </c>
      <c r="C27" s="149"/>
      <c r="D27" s="150"/>
      <c r="E27" s="150"/>
      <c r="F27" s="150"/>
      <c r="G27" s="150"/>
      <c r="H27" s="151">
        <v>18.14</v>
      </c>
      <c r="I27" s="151">
        <v>18.16</v>
      </c>
      <c r="J27" s="150"/>
      <c r="K27" s="150"/>
      <c r="L27" s="151">
        <v>18.22</v>
      </c>
      <c r="M27" s="150"/>
      <c r="N27" s="150"/>
      <c r="O27" s="151">
        <v>18.27</v>
      </c>
      <c r="P27" s="150"/>
      <c r="Q27" s="150"/>
      <c r="R27" s="150"/>
      <c r="S27" s="150"/>
      <c r="T27" s="151">
        <v>18.34</v>
      </c>
      <c r="U27" s="150"/>
      <c r="V27" s="150"/>
      <c r="W27" s="150"/>
      <c r="X27" s="151">
        <v>18.39</v>
      </c>
      <c r="Y27" s="36">
        <v>34</v>
      </c>
      <c r="Z27" s="16"/>
      <c r="AA27" s="54"/>
      <c r="AB27" s="54"/>
      <c r="AC27" s="54"/>
    </row>
    <row r="28" spans="1:29" ht="15.6" customHeight="1" x14ac:dyDescent="0.2">
      <c r="A28" s="157"/>
      <c r="B28" s="32" t="s">
        <v>10</v>
      </c>
      <c r="C28" s="152">
        <v>18.05</v>
      </c>
      <c r="D28" s="153"/>
      <c r="E28" s="153"/>
      <c r="F28" s="153"/>
      <c r="G28" s="153"/>
      <c r="H28" s="154">
        <f>H27</f>
        <v>18.14</v>
      </c>
      <c r="I28" s="154">
        <f>I27</f>
        <v>18.16</v>
      </c>
      <c r="J28" s="153"/>
      <c r="K28" s="153"/>
      <c r="L28" s="154">
        <v>18.23</v>
      </c>
      <c r="M28" s="153"/>
      <c r="N28" s="153"/>
      <c r="O28" s="154">
        <f>O27</f>
        <v>18.27</v>
      </c>
      <c r="P28" s="153"/>
      <c r="Q28" s="153"/>
      <c r="R28" s="153"/>
      <c r="S28" s="153"/>
      <c r="T28" s="154">
        <f>T27</f>
        <v>18.34</v>
      </c>
      <c r="U28" s="153"/>
      <c r="V28" s="153"/>
      <c r="W28" s="153"/>
      <c r="X28" s="150"/>
      <c r="Y28" s="35"/>
      <c r="Z28" s="17"/>
      <c r="AA28" s="54"/>
      <c r="AB28" s="54"/>
      <c r="AC28" s="54"/>
    </row>
    <row r="29" spans="1:29" ht="15.6" customHeight="1" thickBot="1" x14ac:dyDescent="0.25">
      <c r="A29" s="56">
        <v>522</v>
      </c>
      <c r="B29" s="56" t="s">
        <v>11</v>
      </c>
      <c r="C29" s="62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8"/>
      <c r="Z29" s="3"/>
      <c r="AA29" s="54"/>
      <c r="AB29" s="54"/>
      <c r="AC29" s="54"/>
    </row>
    <row r="30" spans="1:29" s="54" customFormat="1" ht="15.6" customHeight="1" x14ac:dyDescent="0.2">
      <c r="A30" s="66" t="s">
        <v>12</v>
      </c>
      <c r="B30" s="63"/>
      <c r="C30" s="8"/>
      <c r="D30" s="9">
        <f t="shared" ref="D30:X30" si="4">SUMIF($B6:$B29,"l. wys.",D6:D29)</f>
        <v>0</v>
      </c>
      <c r="E30" s="9">
        <f t="shared" si="4"/>
        <v>11</v>
      </c>
      <c r="F30" s="9">
        <f t="shared" si="4"/>
        <v>1</v>
      </c>
      <c r="G30" s="9">
        <f t="shared" si="4"/>
        <v>3</v>
      </c>
      <c r="H30" s="9">
        <f t="shared" si="4"/>
        <v>8</v>
      </c>
      <c r="I30" s="9">
        <f t="shared" si="4"/>
        <v>7</v>
      </c>
      <c r="J30" s="9">
        <f t="shared" si="4"/>
        <v>6</v>
      </c>
      <c r="K30" s="9">
        <f t="shared" si="4"/>
        <v>2</v>
      </c>
      <c r="L30" s="9">
        <f t="shared" si="4"/>
        <v>5</v>
      </c>
      <c r="M30" s="9">
        <f t="shared" si="4"/>
        <v>6</v>
      </c>
      <c r="N30" s="9">
        <f t="shared" si="4"/>
        <v>5</v>
      </c>
      <c r="O30" s="9">
        <f t="shared" si="4"/>
        <v>20</v>
      </c>
      <c r="P30" s="9">
        <f t="shared" si="4"/>
        <v>1</v>
      </c>
      <c r="Q30" s="9">
        <f t="shared" si="4"/>
        <v>9</v>
      </c>
      <c r="R30" s="9">
        <f t="shared" si="4"/>
        <v>2</v>
      </c>
      <c r="S30" s="9">
        <f t="shared" si="4"/>
        <v>5</v>
      </c>
      <c r="T30" s="9">
        <f t="shared" si="4"/>
        <v>8</v>
      </c>
      <c r="U30" s="9">
        <f t="shared" si="4"/>
        <v>10</v>
      </c>
      <c r="V30" s="9">
        <f t="shared" si="4"/>
        <v>1</v>
      </c>
      <c r="W30" s="9">
        <f t="shared" si="4"/>
        <v>2</v>
      </c>
      <c r="X30" s="9">
        <f t="shared" si="4"/>
        <v>10</v>
      </c>
      <c r="Y30" s="52" t="str">
        <f>"Σ: "&amp;SUM(C30:X30)</f>
        <v>Σ: 122</v>
      </c>
      <c r="Z30" s="53"/>
    </row>
    <row r="31" spans="1:29" s="54" customFormat="1" ht="15.6" customHeight="1" thickBot="1" x14ac:dyDescent="0.25">
      <c r="A31" s="67" t="s">
        <v>13</v>
      </c>
      <c r="B31" s="64"/>
      <c r="C31" s="10">
        <f t="shared" ref="C31:W31" si="5">SUMIF($B6:$B29,"l. wsiad.",C6:C29)</f>
        <v>24</v>
      </c>
      <c r="D31" s="11">
        <f t="shared" si="5"/>
        <v>11</v>
      </c>
      <c r="E31" s="11">
        <f t="shared" si="5"/>
        <v>23</v>
      </c>
      <c r="F31" s="11">
        <f t="shared" si="5"/>
        <v>1</v>
      </c>
      <c r="G31" s="11">
        <f t="shared" si="5"/>
        <v>0</v>
      </c>
      <c r="H31" s="11">
        <f t="shared" si="5"/>
        <v>12</v>
      </c>
      <c r="I31" s="11">
        <f t="shared" si="5"/>
        <v>17</v>
      </c>
      <c r="J31" s="11">
        <f t="shared" si="5"/>
        <v>12</v>
      </c>
      <c r="K31" s="11">
        <f t="shared" si="5"/>
        <v>8</v>
      </c>
      <c r="L31" s="11">
        <f t="shared" si="5"/>
        <v>2</v>
      </c>
      <c r="M31" s="11">
        <f t="shared" si="5"/>
        <v>2</v>
      </c>
      <c r="N31" s="11">
        <f t="shared" si="5"/>
        <v>1</v>
      </c>
      <c r="O31" s="11">
        <f t="shared" si="5"/>
        <v>5</v>
      </c>
      <c r="P31" s="11">
        <f t="shared" si="5"/>
        <v>0</v>
      </c>
      <c r="Q31" s="11">
        <f t="shared" si="5"/>
        <v>1</v>
      </c>
      <c r="R31" s="11">
        <f t="shared" si="5"/>
        <v>1</v>
      </c>
      <c r="S31" s="11">
        <f t="shared" si="5"/>
        <v>1</v>
      </c>
      <c r="T31" s="11">
        <f t="shared" si="5"/>
        <v>1</v>
      </c>
      <c r="U31" s="11">
        <f t="shared" si="5"/>
        <v>0</v>
      </c>
      <c r="V31" s="11">
        <f t="shared" si="5"/>
        <v>0</v>
      </c>
      <c r="W31" s="11">
        <f t="shared" si="5"/>
        <v>0</v>
      </c>
      <c r="X31" s="13"/>
      <c r="Y31" s="55" t="str">
        <f>"Σ: "&amp;SUM(C31:X31)</f>
        <v>Σ: 122</v>
      </c>
      <c r="Z31" s="14"/>
    </row>
    <row r="32" spans="1:29" x14ac:dyDescent="0.2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68" t="s">
        <v>12</v>
      </c>
      <c r="U32" s="69"/>
      <c r="V32" s="69"/>
      <c r="W32" s="69"/>
      <c r="X32" s="69"/>
      <c r="Y32" s="70" t="str">
        <f>"Σ: "&amp;SUM(C30:X30)+SUM('N Modzerowo&gt;Promienna'!C30:W30)</f>
        <v>Σ: 275</v>
      </c>
      <c r="Z32" s="54"/>
      <c r="AA32" s="54"/>
      <c r="AB32" s="54"/>
      <c r="AC32" s="54"/>
    </row>
    <row r="33" spans="1:29" ht="15.75" thickBot="1" x14ac:dyDescent="0.25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71" t="s">
        <v>13</v>
      </c>
      <c r="U33" s="72"/>
      <c r="V33" s="72"/>
      <c r="W33" s="72"/>
      <c r="X33" s="72"/>
      <c r="Y33" s="73" t="str">
        <f>"Σ: "&amp;SUM(C31:X31)+SUM('N Modzerowo&gt;Promienna'!C31:W31)</f>
        <v>Σ: 275</v>
      </c>
      <c r="Z33" s="65"/>
      <c r="AA33" s="54"/>
      <c r="AB33" s="54"/>
      <c r="AC33" s="54"/>
    </row>
    <row r="34" spans="1:29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</row>
    <row r="35" spans="1:29" x14ac:dyDescent="0.2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</row>
    <row r="36" spans="1:29" x14ac:dyDescent="0.2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</row>
    <row r="37" spans="1:29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</row>
    <row r="38" spans="1:29" x14ac:dyDescent="0.2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</row>
    <row r="39" spans="1:29" x14ac:dyDescent="0.2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</row>
    <row r="40" spans="1:29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</row>
    <row r="41" spans="1:29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</row>
    <row r="42" spans="1:29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</row>
    <row r="43" spans="1:29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</row>
  </sheetData>
  <sheetProtection selectLockedCells="1" selectUnlockedCells="1"/>
  <mergeCells count="4">
    <mergeCell ref="A8:A10"/>
    <mergeCell ref="A14:A16"/>
    <mergeCell ref="A20:A22"/>
    <mergeCell ref="A26:A28"/>
  </mergeCells>
  <conditionalFormatting sqref="Y8:Y29">
    <cfRule type="expression" dxfId="35" priority="44" stopIfTrue="1">
      <formula>AJ8</formula>
    </cfRule>
  </conditionalFormatting>
  <conditionalFormatting sqref="C8:X8">
    <cfRule type="cellIs" dxfId="34" priority="43" stopIfTrue="1" operator="equal">
      <formula>$Z8</formula>
    </cfRule>
  </conditionalFormatting>
  <conditionalFormatting sqref="Y14:Y17">
    <cfRule type="expression" dxfId="33" priority="42" stopIfTrue="1">
      <formula>AJ14</formula>
    </cfRule>
  </conditionalFormatting>
  <conditionalFormatting sqref="C14:X14">
    <cfRule type="cellIs" dxfId="32" priority="41" stopIfTrue="1" operator="equal">
      <formula>$Z14</formula>
    </cfRule>
  </conditionalFormatting>
  <conditionalFormatting sqref="C14:X14">
    <cfRule type="cellIs" dxfId="31" priority="40" stopIfTrue="1" operator="equal">
      <formula>$Z14</formula>
    </cfRule>
  </conditionalFormatting>
  <conditionalFormatting sqref="Y14:Y17">
    <cfRule type="expression" dxfId="30" priority="39" stopIfTrue="1">
      <formula>AJ14</formula>
    </cfRule>
  </conditionalFormatting>
  <conditionalFormatting sqref="C14:X14">
    <cfRule type="cellIs" dxfId="29" priority="38" stopIfTrue="1" operator="equal">
      <formula>$Z14</formula>
    </cfRule>
  </conditionalFormatting>
  <conditionalFormatting sqref="Y14:Y17">
    <cfRule type="expression" dxfId="28" priority="37" stopIfTrue="1">
      <formula>AJ14</formula>
    </cfRule>
  </conditionalFormatting>
  <conditionalFormatting sqref="C14:X14">
    <cfRule type="cellIs" dxfId="27" priority="36" stopIfTrue="1" operator="equal">
      <formula>$Z14</formula>
    </cfRule>
  </conditionalFormatting>
  <conditionalFormatting sqref="Y20:Y23">
    <cfRule type="expression" dxfId="26" priority="35" stopIfTrue="1">
      <formula>AJ20</formula>
    </cfRule>
  </conditionalFormatting>
  <conditionalFormatting sqref="C20:X20">
    <cfRule type="cellIs" dxfId="25" priority="34" stopIfTrue="1" operator="equal">
      <formula>$Z20</formula>
    </cfRule>
  </conditionalFormatting>
  <conditionalFormatting sqref="C20:X20">
    <cfRule type="cellIs" dxfId="24" priority="33" stopIfTrue="1" operator="equal">
      <formula>$Z20</formula>
    </cfRule>
  </conditionalFormatting>
  <conditionalFormatting sqref="Y20:Y23">
    <cfRule type="expression" dxfId="23" priority="32" stopIfTrue="1">
      <formula>AJ20</formula>
    </cfRule>
  </conditionalFormatting>
  <conditionalFormatting sqref="C20:X20">
    <cfRule type="cellIs" dxfId="22" priority="31" stopIfTrue="1" operator="equal">
      <formula>$Z20</formula>
    </cfRule>
  </conditionalFormatting>
  <conditionalFormatting sqref="Y20:Y23">
    <cfRule type="expression" dxfId="21" priority="30" stopIfTrue="1">
      <formula>AJ20</formula>
    </cfRule>
  </conditionalFormatting>
  <conditionalFormatting sqref="C20:X20">
    <cfRule type="cellIs" dxfId="20" priority="29" stopIfTrue="1" operator="equal">
      <formula>$Z20</formula>
    </cfRule>
  </conditionalFormatting>
  <conditionalFormatting sqref="Y26:Y29">
    <cfRule type="expression" dxfId="19" priority="21" stopIfTrue="1">
      <formula>AJ26</formula>
    </cfRule>
  </conditionalFormatting>
  <conditionalFormatting sqref="C26:X26">
    <cfRule type="cellIs" dxfId="18" priority="20" stopIfTrue="1" operator="equal">
      <formula>$Z26</formula>
    </cfRule>
  </conditionalFormatting>
  <conditionalFormatting sqref="C26:X26">
    <cfRule type="cellIs" dxfId="17" priority="19" stopIfTrue="1" operator="equal">
      <formula>$Z26</formula>
    </cfRule>
  </conditionalFormatting>
  <conditionalFormatting sqref="Y26:Y29">
    <cfRule type="expression" dxfId="16" priority="18" stopIfTrue="1">
      <formula>AJ26</formula>
    </cfRule>
  </conditionalFormatting>
  <conditionalFormatting sqref="C26:X26">
    <cfRule type="cellIs" dxfId="15" priority="17" stopIfTrue="1" operator="equal">
      <formula>$Z26</formula>
    </cfRule>
  </conditionalFormatting>
  <conditionalFormatting sqref="Y26:Y29">
    <cfRule type="expression" dxfId="14" priority="16" stopIfTrue="1">
      <formula>AJ26</formula>
    </cfRule>
  </conditionalFormatting>
  <conditionalFormatting sqref="C26:X26">
    <cfRule type="cellIs" dxfId="13" priority="15" stopIfTrue="1" operator="equal">
      <formula>$Z26</formula>
    </cfRule>
  </conditionalFormatting>
  <conditionalFormatting sqref="C14:X14">
    <cfRule type="cellIs" dxfId="12" priority="14" stopIfTrue="1" operator="equal">
      <formula>$Z14</formula>
    </cfRule>
  </conditionalFormatting>
  <conditionalFormatting sqref="C20:X20">
    <cfRule type="cellIs" dxfId="11" priority="13" stopIfTrue="1" operator="equal">
      <formula>$Z20</formula>
    </cfRule>
  </conditionalFormatting>
  <conditionalFormatting sqref="Y26:Y29">
    <cfRule type="expression" dxfId="10" priority="11" stopIfTrue="1">
      <formula>AJ26</formula>
    </cfRule>
  </conditionalFormatting>
  <conditionalFormatting sqref="C26:X26">
    <cfRule type="cellIs" dxfId="9" priority="10" stopIfTrue="1" operator="equal">
      <formula>$Z26</formula>
    </cfRule>
  </conditionalFormatting>
  <conditionalFormatting sqref="C26:X26">
    <cfRule type="cellIs" dxfId="8" priority="9" stopIfTrue="1" operator="equal">
      <formula>$Z26</formula>
    </cfRule>
  </conditionalFormatting>
  <conditionalFormatting sqref="Y26:Y29">
    <cfRule type="expression" dxfId="7" priority="8" stopIfTrue="1">
      <formula>AJ26</formula>
    </cfRule>
  </conditionalFormatting>
  <conditionalFormatting sqref="C26:X26">
    <cfRule type="cellIs" dxfId="6" priority="7" stopIfTrue="1" operator="equal">
      <formula>$Z26</formula>
    </cfRule>
  </conditionalFormatting>
  <conditionalFormatting sqref="Y26:Y29">
    <cfRule type="expression" dxfId="5" priority="6" stopIfTrue="1">
      <formula>AJ26</formula>
    </cfRule>
  </conditionalFormatting>
  <conditionalFormatting sqref="C26:X26">
    <cfRule type="cellIs" dxfId="4" priority="5" stopIfTrue="1" operator="equal">
      <formula>$Z26</formula>
    </cfRule>
  </conditionalFormatting>
  <conditionalFormatting sqref="C26:X26">
    <cfRule type="cellIs" dxfId="3" priority="4" stopIfTrue="1" operator="equal">
      <formula>$Z26</formula>
    </cfRule>
  </conditionalFormatting>
  <conditionalFormatting sqref="X8">
    <cfRule type="cellIs" dxfId="2" priority="3" stopIfTrue="1" operator="equal">
      <formula>$Z8</formula>
    </cfRule>
  </conditionalFormatting>
  <conditionalFormatting sqref="X20">
    <cfRule type="cellIs" dxfId="1" priority="2" stopIfTrue="1" operator="equal">
      <formula>$Z20</formula>
    </cfRule>
  </conditionalFormatting>
  <conditionalFormatting sqref="X26">
    <cfRule type="cellIs" dxfId="0" priority="1" stopIfTrue="1" operator="equal">
      <formula>$Z26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Modzerowo&gt;Promienna</vt:lpstr>
      <vt:lpstr>P Promienna&gt;Modzerowo</vt:lpstr>
      <vt:lpstr>S Modzerowo&gt;Promienna</vt:lpstr>
      <vt:lpstr>S Promienna&gt;Modzerowo</vt:lpstr>
      <vt:lpstr>N Modzerowo&gt;Promienna</vt:lpstr>
      <vt:lpstr>N Promienna&gt;Modzerowo</vt:lpstr>
      <vt:lpstr>'N Modzerowo&gt;Promienna'!Obszar_wydruku</vt:lpstr>
      <vt:lpstr>'N Promienna&gt;Modzerowo'!Obszar_wydruku</vt:lpstr>
      <vt:lpstr>'P Modzerowo&gt;Promienna'!Obszar_wydruku</vt:lpstr>
      <vt:lpstr>'P Promienna&gt;Modzerowo'!Obszar_wydruku</vt:lpstr>
      <vt:lpstr>'S Modzerowo&gt;Promienna'!Obszar_wydruku</vt:lpstr>
      <vt:lpstr>'S Promienna&gt;Modzerowo'!Obszar_wydruku</vt:lpstr>
      <vt:lpstr>'N Modzerowo&gt;Promienna'!Tytuły_wydruku</vt:lpstr>
      <vt:lpstr>'N Promienna&gt;Modzerowo'!Tytuły_wydruku</vt:lpstr>
      <vt:lpstr>'P Modzerowo&gt;Promienna'!Tytuły_wydruku</vt:lpstr>
      <vt:lpstr>'P Promienna&gt;Modzerowo'!Tytuły_wydruku</vt:lpstr>
      <vt:lpstr>'S Modzerowo&gt;Promienna'!Tytuły_wydruku</vt:lpstr>
      <vt:lpstr>'S Promienna&gt;Modzerowo'!Tytuły_wydruku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Marcin Gromadzki</cp:lastModifiedBy>
  <cp:lastPrinted>2016-04-27T19:35:10Z</cp:lastPrinted>
  <dcterms:created xsi:type="dcterms:W3CDTF">2016-03-12T10:21:56Z</dcterms:created>
  <dcterms:modified xsi:type="dcterms:W3CDTF">2016-06-12T23:25:29Z</dcterms:modified>
</cp:coreProperties>
</file>