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270" windowHeight="8190" tabRatio="847"/>
  </bookViews>
  <sheets>
    <sheet name="P Zarzeczewo&gt;Promienna" sheetId="1" r:id="rId1"/>
    <sheet name="P Promienna&gt;Zarzeczewo" sheetId="9" r:id="rId2"/>
    <sheet name="S Zarzeczewo&gt;Promienna" sheetId="14" r:id="rId3"/>
    <sheet name="S Promienna&gt;Zarzeczewo" sheetId="15" r:id="rId4"/>
    <sheet name="N Zarzeczewo&gt;Promienna" sheetId="16" r:id="rId5"/>
    <sheet name="N Promienna&gt;Zarzeczewo" sheetId="17" r:id="rId6"/>
  </sheets>
  <definedNames>
    <definedName name="_xlnm.Print_Area" localSheetId="5">'N Promienna&gt;Zarzeczewo'!$A$6:$P$43</definedName>
    <definedName name="_xlnm.Print_Area" localSheetId="4">'N Zarzeczewo&gt;Promienna'!$A$6:$P$43</definedName>
    <definedName name="_xlnm.Print_Area" localSheetId="1">'P Promienna&gt;Zarzeczewo'!$A$6:$V$73</definedName>
    <definedName name="_xlnm.Print_Area" localSheetId="0">'P Zarzeczewo&gt;Promienna'!$A$6:$V$73</definedName>
    <definedName name="_xlnm.Print_Area" localSheetId="3">'S Promienna&gt;Zarzeczewo'!$A$6:$P$43</definedName>
    <definedName name="_xlnm.Print_Area" localSheetId="2">'S Zarzeczewo&gt;Promienna'!$A$6:$P$43</definedName>
    <definedName name="_xlnm.Print_Titles" localSheetId="5">'N Promienna&gt;Zarzeczewo'!$1:$5</definedName>
    <definedName name="_xlnm.Print_Titles" localSheetId="4">'N Zarzeczewo&gt;Promienna'!$1:$5</definedName>
    <definedName name="_xlnm.Print_Titles" localSheetId="1">'P Promienna&gt;Zarzeczewo'!$1:$5</definedName>
    <definedName name="_xlnm.Print_Titles" localSheetId="0">'P Zarzeczewo&gt;Promienna'!$1:$5</definedName>
    <definedName name="_xlnm.Print_Titles" localSheetId="3">'S Promienna&gt;Zarzeczewo'!$1:$5</definedName>
    <definedName name="_xlnm.Print_Titles" localSheetId="2">'S Zarzeczewo&gt;Promienna'!$1:$5</definedName>
  </definedNames>
  <calcPr calcId="145621"/>
</workbook>
</file>

<file path=xl/calcChain.xml><?xml version="1.0" encoding="utf-8"?>
<calcChain xmlns="http://schemas.openxmlformats.org/spreadsheetml/2006/main">
  <c r="L40" i="1" l="1"/>
  <c r="D20" i="16"/>
  <c r="L16" i="1"/>
  <c r="V7" i="9"/>
  <c r="N43" i="17"/>
  <c r="M43" i="17"/>
  <c r="L43" i="17"/>
  <c r="K43" i="17"/>
  <c r="J43" i="17"/>
  <c r="I43" i="17"/>
  <c r="H43" i="17"/>
  <c r="G43" i="17"/>
  <c r="F43" i="17"/>
  <c r="E43" i="17"/>
  <c r="D43" i="17"/>
  <c r="C43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L40" i="17"/>
  <c r="E40" i="17"/>
  <c r="C38" i="17"/>
  <c r="P37" i="17"/>
  <c r="L34" i="17"/>
  <c r="E34" i="17"/>
  <c r="C32" i="17"/>
  <c r="D32" i="17" s="1"/>
  <c r="E32" i="17" s="1"/>
  <c r="F32" i="17" s="1"/>
  <c r="G32" i="17" s="1"/>
  <c r="H32" i="17" s="1"/>
  <c r="I32" i="17" s="1"/>
  <c r="J32" i="17" s="1"/>
  <c r="K32" i="17" s="1"/>
  <c r="L32" i="17" s="1"/>
  <c r="M32" i="17" s="1"/>
  <c r="N32" i="17" s="1"/>
  <c r="O32" i="17" s="1"/>
  <c r="P31" i="17"/>
  <c r="L28" i="17"/>
  <c r="E28" i="17"/>
  <c r="C26" i="17"/>
  <c r="D26" i="17" s="1"/>
  <c r="E26" i="17" s="1"/>
  <c r="G26" i="17" s="1"/>
  <c r="H26" i="17" s="1"/>
  <c r="I26" i="17" s="1"/>
  <c r="J26" i="17" s="1"/>
  <c r="K26" i="17" s="1"/>
  <c r="L26" i="17" s="1"/>
  <c r="M26" i="17" s="1"/>
  <c r="N26" i="17" s="1"/>
  <c r="O26" i="17" s="1"/>
  <c r="P25" i="17"/>
  <c r="L22" i="17"/>
  <c r="F22" i="17"/>
  <c r="E22" i="17"/>
  <c r="C20" i="17"/>
  <c r="P19" i="17"/>
  <c r="L16" i="17"/>
  <c r="F16" i="17"/>
  <c r="E16" i="17"/>
  <c r="C14" i="17"/>
  <c r="D14" i="17" s="1"/>
  <c r="E14" i="17" s="1"/>
  <c r="F14" i="17" s="1"/>
  <c r="G14" i="17" s="1"/>
  <c r="H14" i="17" s="1"/>
  <c r="I14" i="17" s="1"/>
  <c r="J14" i="17" s="1"/>
  <c r="K14" i="17" s="1"/>
  <c r="L14" i="17" s="1"/>
  <c r="M14" i="17" s="1"/>
  <c r="N14" i="17" s="1"/>
  <c r="O14" i="17" s="1"/>
  <c r="P13" i="17"/>
  <c r="L10" i="17"/>
  <c r="E10" i="17"/>
  <c r="C8" i="17"/>
  <c r="D8" i="17" s="1"/>
  <c r="E8" i="17" s="1"/>
  <c r="G8" i="17" s="1"/>
  <c r="H8" i="17" s="1"/>
  <c r="I8" i="17" s="1"/>
  <c r="J8" i="17" s="1"/>
  <c r="K8" i="17" s="1"/>
  <c r="L8" i="17" s="1"/>
  <c r="M8" i="17" s="1"/>
  <c r="N8" i="17" s="1"/>
  <c r="O8" i="17" s="1"/>
  <c r="P7" i="17"/>
  <c r="N43" i="16"/>
  <c r="M43" i="16"/>
  <c r="L43" i="16"/>
  <c r="K43" i="16"/>
  <c r="J43" i="16"/>
  <c r="I43" i="16"/>
  <c r="H43" i="16"/>
  <c r="G43" i="16"/>
  <c r="F43" i="16"/>
  <c r="E43" i="16"/>
  <c r="D43" i="16"/>
  <c r="C43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K40" i="16"/>
  <c r="P37" i="16"/>
  <c r="L34" i="16"/>
  <c r="K34" i="16"/>
  <c r="F34" i="16"/>
  <c r="C32" i="16"/>
  <c r="P31" i="16"/>
  <c r="K28" i="16"/>
  <c r="F28" i="16"/>
  <c r="C26" i="16"/>
  <c r="P25" i="16"/>
  <c r="L22" i="16"/>
  <c r="K22" i="16"/>
  <c r="F22" i="16"/>
  <c r="P19" i="16"/>
  <c r="L16" i="16"/>
  <c r="K16" i="16"/>
  <c r="F16" i="16"/>
  <c r="C14" i="16"/>
  <c r="P13" i="16"/>
  <c r="L10" i="16"/>
  <c r="K10" i="16"/>
  <c r="F10" i="16"/>
  <c r="C8" i="16"/>
  <c r="P7" i="16"/>
  <c r="E40" i="15"/>
  <c r="C38" i="15"/>
  <c r="D38" i="15" s="1"/>
  <c r="E38" i="15" s="1"/>
  <c r="E34" i="15"/>
  <c r="C32" i="15"/>
  <c r="D32" i="15" s="1"/>
  <c r="E32" i="15" s="1"/>
  <c r="E28" i="15"/>
  <c r="C26" i="15"/>
  <c r="D26" i="15" s="1"/>
  <c r="E26" i="15" s="1"/>
  <c r="E22" i="15"/>
  <c r="C20" i="15"/>
  <c r="D20" i="15" s="1"/>
  <c r="E20" i="15" s="1"/>
  <c r="E16" i="15"/>
  <c r="C14" i="15"/>
  <c r="D14" i="15" s="1"/>
  <c r="E14" i="15" s="1"/>
  <c r="C8" i="15"/>
  <c r="E10" i="15"/>
  <c r="O42" i="14"/>
  <c r="I68" i="9"/>
  <c r="I62" i="9"/>
  <c r="I56" i="9"/>
  <c r="I32" i="9"/>
  <c r="I14" i="9"/>
  <c r="I8" i="9"/>
  <c r="P42" i="16" l="1"/>
  <c r="P43" i="16"/>
  <c r="P42" i="17"/>
  <c r="P43" i="17"/>
  <c r="Q8" i="17"/>
  <c r="Q26" i="17"/>
  <c r="D14" i="16"/>
  <c r="E14" i="16" s="1"/>
  <c r="F14" i="16" s="1"/>
  <c r="G14" i="16" s="1"/>
  <c r="H14" i="16" s="1"/>
  <c r="I14" i="16" s="1"/>
  <c r="J14" i="16" s="1"/>
  <c r="K14" i="16" s="1"/>
  <c r="L14" i="16" s="1"/>
  <c r="M14" i="16" s="1"/>
  <c r="N14" i="16" s="1"/>
  <c r="O14" i="16" s="1"/>
  <c r="D26" i="16"/>
  <c r="E26" i="16" s="1"/>
  <c r="F26" i="16" s="1"/>
  <c r="G26" i="16" s="1"/>
  <c r="H26" i="16" s="1"/>
  <c r="I26" i="16" s="1"/>
  <c r="J26" i="16" s="1"/>
  <c r="K26" i="16" s="1"/>
  <c r="M26" i="16" s="1"/>
  <c r="N26" i="16" s="1"/>
  <c r="O26" i="16" s="1"/>
  <c r="D32" i="16"/>
  <c r="E32" i="16" s="1"/>
  <c r="F32" i="16" s="1"/>
  <c r="G32" i="16" s="1"/>
  <c r="H32" i="16" s="1"/>
  <c r="I32" i="16" s="1"/>
  <c r="J32" i="16" s="1"/>
  <c r="K32" i="16" s="1"/>
  <c r="L32" i="16" s="1"/>
  <c r="M32" i="16" s="1"/>
  <c r="N32" i="16" s="1"/>
  <c r="O32" i="16" s="1"/>
  <c r="Q14" i="17"/>
  <c r="Q32" i="17"/>
  <c r="P45" i="17"/>
  <c r="P44" i="17"/>
  <c r="D8" i="16"/>
  <c r="E8" i="16" s="1"/>
  <c r="F8" i="16" s="1"/>
  <c r="G8" i="16" s="1"/>
  <c r="H8" i="16" s="1"/>
  <c r="I8" i="16" s="1"/>
  <c r="J8" i="16" s="1"/>
  <c r="K8" i="16" s="1"/>
  <c r="L8" i="16" s="1"/>
  <c r="M8" i="16" s="1"/>
  <c r="N8" i="16" s="1"/>
  <c r="O8" i="16" s="1"/>
  <c r="E20" i="16"/>
  <c r="F20" i="16" s="1"/>
  <c r="G20" i="16" s="1"/>
  <c r="H20" i="16" s="1"/>
  <c r="I20" i="16" s="1"/>
  <c r="J20" i="16" s="1"/>
  <c r="K20" i="16" s="1"/>
  <c r="L20" i="16" s="1"/>
  <c r="M20" i="16" s="1"/>
  <c r="N20" i="16" s="1"/>
  <c r="O20" i="16" s="1"/>
  <c r="D38" i="16"/>
  <c r="E38" i="16" s="1"/>
  <c r="F38" i="16" s="1"/>
  <c r="G38" i="16" s="1"/>
  <c r="H38" i="16" s="1"/>
  <c r="I38" i="16" s="1"/>
  <c r="J38" i="16" s="1"/>
  <c r="K38" i="16" s="1"/>
  <c r="M38" i="16" s="1"/>
  <c r="N38" i="16" s="1"/>
  <c r="O38" i="16" s="1"/>
  <c r="D20" i="17"/>
  <c r="E20" i="17" s="1"/>
  <c r="F20" i="17" s="1"/>
  <c r="G20" i="17" s="1"/>
  <c r="H20" i="17" s="1"/>
  <c r="I20" i="17" s="1"/>
  <c r="J20" i="17" s="1"/>
  <c r="K20" i="17" s="1"/>
  <c r="L20" i="17" s="1"/>
  <c r="M20" i="17" s="1"/>
  <c r="N20" i="17" s="1"/>
  <c r="O20" i="17" s="1"/>
  <c r="D38" i="17"/>
  <c r="E38" i="17" s="1"/>
  <c r="G38" i="17" s="1"/>
  <c r="H38" i="17" s="1"/>
  <c r="I38" i="17" s="1"/>
  <c r="J38" i="17" s="1"/>
  <c r="K38" i="17" s="1"/>
  <c r="L38" i="17" s="1"/>
  <c r="M38" i="17" s="1"/>
  <c r="N38" i="17" s="1"/>
  <c r="O38" i="17" s="1"/>
  <c r="L52" i="1"/>
  <c r="L58" i="1"/>
  <c r="L64" i="1"/>
  <c r="K64" i="1"/>
  <c r="F64" i="1"/>
  <c r="C62" i="1"/>
  <c r="D62" i="1" s="1"/>
  <c r="E62" i="1" s="1"/>
  <c r="F62" i="1" s="1"/>
  <c r="G62" i="1" s="1"/>
  <c r="H62" i="1" s="1"/>
  <c r="I62" i="1" s="1"/>
  <c r="J62" i="1" s="1"/>
  <c r="K62" i="1" s="1"/>
  <c r="L62" i="1" s="1"/>
  <c r="M62" i="1" s="1"/>
  <c r="V61" i="1"/>
  <c r="N43" i="15"/>
  <c r="M43" i="15"/>
  <c r="L43" i="15"/>
  <c r="K43" i="15"/>
  <c r="J43" i="15"/>
  <c r="I43" i="15"/>
  <c r="H43" i="15"/>
  <c r="G43" i="15"/>
  <c r="F43" i="15"/>
  <c r="E43" i="15"/>
  <c r="D43" i="15"/>
  <c r="C43" i="15"/>
  <c r="O42" i="15"/>
  <c r="N42" i="15"/>
  <c r="M42" i="15"/>
  <c r="L42" i="15"/>
  <c r="K42" i="15"/>
  <c r="J42" i="15"/>
  <c r="I42" i="15"/>
  <c r="H42" i="15"/>
  <c r="G42" i="15"/>
  <c r="F42" i="15"/>
  <c r="E42" i="15"/>
  <c r="D42" i="15"/>
  <c r="L40" i="15"/>
  <c r="P37" i="15"/>
  <c r="L34" i="15"/>
  <c r="F34" i="15"/>
  <c r="F32" i="15"/>
  <c r="G32" i="15" s="1"/>
  <c r="H32" i="15" s="1"/>
  <c r="I32" i="15" s="1"/>
  <c r="J32" i="15" s="1"/>
  <c r="K32" i="15" s="1"/>
  <c r="L32" i="15" s="1"/>
  <c r="M32" i="15" s="1"/>
  <c r="N32" i="15" s="1"/>
  <c r="O32" i="15" s="1"/>
  <c r="P31" i="15"/>
  <c r="L28" i="15"/>
  <c r="P25" i="15"/>
  <c r="L22" i="15"/>
  <c r="F22" i="15"/>
  <c r="F20" i="15"/>
  <c r="G20" i="15" s="1"/>
  <c r="H20" i="15" s="1"/>
  <c r="I20" i="15" s="1"/>
  <c r="J20" i="15" s="1"/>
  <c r="K20" i="15" s="1"/>
  <c r="L20" i="15" s="1"/>
  <c r="M20" i="15" s="1"/>
  <c r="N20" i="15" s="1"/>
  <c r="O20" i="15" s="1"/>
  <c r="P19" i="15"/>
  <c r="L16" i="15"/>
  <c r="F16" i="15"/>
  <c r="F14" i="15"/>
  <c r="G14" i="15" s="1"/>
  <c r="H14" i="15" s="1"/>
  <c r="I14" i="15" s="1"/>
  <c r="J14" i="15" s="1"/>
  <c r="K14" i="15" s="1"/>
  <c r="L14" i="15" s="1"/>
  <c r="M14" i="15" s="1"/>
  <c r="N14" i="15" s="1"/>
  <c r="O14" i="15" s="1"/>
  <c r="P13" i="15"/>
  <c r="L10" i="15"/>
  <c r="D8" i="15"/>
  <c r="P7" i="15"/>
  <c r="N43" i="14"/>
  <c r="M43" i="14"/>
  <c r="L43" i="14"/>
  <c r="K43" i="14"/>
  <c r="J43" i="14"/>
  <c r="I43" i="14"/>
  <c r="H43" i="14"/>
  <c r="G43" i="14"/>
  <c r="F43" i="14"/>
  <c r="E43" i="14"/>
  <c r="D43" i="14"/>
  <c r="C43" i="14"/>
  <c r="N42" i="14"/>
  <c r="M42" i="14"/>
  <c r="L42" i="14"/>
  <c r="K42" i="14"/>
  <c r="J42" i="14"/>
  <c r="I42" i="14"/>
  <c r="H42" i="14"/>
  <c r="G42" i="14"/>
  <c r="F42" i="14"/>
  <c r="E42" i="14"/>
  <c r="D42" i="14"/>
  <c r="K40" i="14"/>
  <c r="F40" i="14"/>
  <c r="C38" i="14"/>
  <c r="D38" i="14" s="1"/>
  <c r="E38" i="14" s="1"/>
  <c r="F38" i="14" s="1"/>
  <c r="G38" i="14" s="1"/>
  <c r="H38" i="14" s="1"/>
  <c r="I38" i="14" s="1"/>
  <c r="J38" i="14" s="1"/>
  <c r="K38" i="14" s="1"/>
  <c r="P37" i="14"/>
  <c r="L34" i="14"/>
  <c r="K34" i="14"/>
  <c r="F34" i="14"/>
  <c r="C32" i="14"/>
  <c r="D32" i="14" s="1"/>
  <c r="E32" i="14" s="1"/>
  <c r="P31" i="14"/>
  <c r="K28" i="14"/>
  <c r="F28" i="14"/>
  <c r="C26" i="14"/>
  <c r="P25" i="14"/>
  <c r="L22" i="14"/>
  <c r="K22" i="14"/>
  <c r="F22" i="14"/>
  <c r="D20" i="14"/>
  <c r="E20" i="14" s="1"/>
  <c r="F20" i="14" s="1"/>
  <c r="G20" i="14" s="1"/>
  <c r="H20" i="14" s="1"/>
  <c r="I20" i="14" s="1"/>
  <c r="J20" i="14" s="1"/>
  <c r="K20" i="14" s="1"/>
  <c r="L20" i="14" s="1"/>
  <c r="M20" i="14" s="1"/>
  <c r="N20" i="14" s="1"/>
  <c r="O20" i="14" s="1"/>
  <c r="P19" i="14"/>
  <c r="L16" i="14"/>
  <c r="K16" i="14"/>
  <c r="F16" i="14"/>
  <c r="C14" i="14"/>
  <c r="D14" i="14" s="1"/>
  <c r="E14" i="14" s="1"/>
  <c r="F14" i="14" s="1"/>
  <c r="G14" i="14" s="1"/>
  <c r="H14" i="14" s="1"/>
  <c r="I14" i="14" s="1"/>
  <c r="J14" i="14" s="1"/>
  <c r="K14" i="14" s="1"/>
  <c r="L14" i="14" s="1"/>
  <c r="M14" i="14" s="1"/>
  <c r="N14" i="14" s="1"/>
  <c r="O14" i="14" s="1"/>
  <c r="P13" i="14"/>
  <c r="K10" i="14"/>
  <c r="C8" i="14"/>
  <c r="D8" i="14" s="1"/>
  <c r="E8" i="14" s="1"/>
  <c r="P7" i="14"/>
  <c r="R70" i="9"/>
  <c r="K70" i="9"/>
  <c r="J68" i="9"/>
  <c r="K68" i="9" s="1"/>
  <c r="V67" i="9"/>
  <c r="R64" i="9"/>
  <c r="L64" i="9"/>
  <c r="K64" i="9"/>
  <c r="J62" i="9"/>
  <c r="K62" i="9" s="1"/>
  <c r="L62" i="9" s="1"/>
  <c r="M62" i="9" s="1"/>
  <c r="N62" i="9" s="1"/>
  <c r="O62" i="9" s="1"/>
  <c r="P62" i="9" s="1"/>
  <c r="Q62" i="9" s="1"/>
  <c r="R62" i="9" s="1"/>
  <c r="S62" i="9" s="1"/>
  <c r="T62" i="9" s="1"/>
  <c r="U62" i="9" s="1"/>
  <c r="V61" i="9"/>
  <c r="R58" i="9"/>
  <c r="K58" i="9"/>
  <c r="J56" i="9"/>
  <c r="K56" i="9" s="1"/>
  <c r="V55" i="9"/>
  <c r="R52" i="9"/>
  <c r="K52" i="9"/>
  <c r="I52" i="9"/>
  <c r="C50" i="9"/>
  <c r="D50" i="9" s="1"/>
  <c r="E50" i="9" s="1"/>
  <c r="F50" i="9" s="1"/>
  <c r="G50" i="9" s="1"/>
  <c r="H50" i="9" s="1"/>
  <c r="I50" i="9" s="1"/>
  <c r="J50" i="9" s="1"/>
  <c r="K50" i="9" s="1"/>
  <c r="V49" i="9"/>
  <c r="R46" i="9"/>
  <c r="L46" i="9"/>
  <c r="K46" i="9"/>
  <c r="I46" i="9"/>
  <c r="C44" i="9"/>
  <c r="D44" i="9" s="1"/>
  <c r="E44" i="9" s="1"/>
  <c r="F44" i="9" s="1"/>
  <c r="G44" i="9" s="1"/>
  <c r="H44" i="9" s="1"/>
  <c r="I44" i="9" s="1"/>
  <c r="J44" i="9" s="1"/>
  <c r="K44" i="9" s="1"/>
  <c r="L44" i="9" s="1"/>
  <c r="M44" i="9" s="1"/>
  <c r="N44" i="9" s="1"/>
  <c r="O44" i="9" s="1"/>
  <c r="P44" i="9" s="1"/>
  <c r="Q44" i="9" s="1"/>
  <c r="R44" i="9" s="1"/>
  <c r="S44" i="9" s="1"/>
  <c r="T44" i="9" s="1"/>
  <c r="U44" i="9" s="1"/>
  <c r="V43" i="9"/>
  <c r="R40" i="9"/>
  <c r="L40" i="9"/>
  <c r="K40" i="9"/>
  <c r="I40" i="9"/>
  <c r="C38" i="9"/>
  <c r="D38" i="9" s="1"/>
  <c r="E38" i="9" s="1"/>
  <c r="F38" i="9" s="1"/>
  <c r="G38" i="9" s="1"/>
  <c r="H38" i="9" s="1"/>
  <c r="I38" i="9" s="1"/>
  <c r="J38" i="9" s="1"/>
  <c r="K38" i="9" s="1"/>
  <c r="L38" i="9" s="1"/>
  <c r="M38" i="9" s="1"/>
  <c r="N38" i="9" s="1"/>
  <c r="O38" i="9" s="1"/>
  <c r="P38" i="9" s="1"/>
  <c r="Q38" i="9" s="1"/>
  <c r="R38" i="9" s="1"/>
  <c r="S38" i="9" s="1"/>
  <c r="T38" i="9" s="1"/>
  <c r="U38" i="9" s="1"/>
  <c r="V37" i="9"/>
  <c r="R34" i="9"/>
  <c r="K34" i="9"/>
  <c r="J32" i="9"/>
  <c r="K32" i="9" s="1"/>
  <c r="V31" i="9"/>
  <c r="R28" i="9"/>
  <c r="L28" i="9"/>
  <c r="K28" i="9"/>
  <c r="I28" i="9"/>
  <c r="C26" i="9"/>
  <c r="D26" i="9" s="1"/>
  <c r="E26" i="9" s="1"/>
  <c r="F26" i="9" s="1"/>
  <c r="G26" i="9" s="1"/>
  <c r="H26" i="9" s="1"/>
  <c r="I26" i="9" s="1"/>
  <c r="J26" i="9" s="1"/>
  <c r="K26" i="9" s="1"/>
  <c r="L26" i="9" s="1"/>
  <c r="M26" i="9" s="1"/>
  <c r="N26" i="9" s="1"/>
  <c r="O26" i="9" s="1"/>
  <c r="P26" i="9" s="1"/>
  <c r="Q26" i="9" s="1"/>
  <c r="R26" i="9" s="1"/>
  <c r="S26" i="9" s="1"/>
  <c r="T26" i="9" s="1"/>
  <c r="U26" i="9" s="1"/>
  <c r="V25" i="9"/>
  <c r="R22" i="9"/>
  <c r="L22" i="9"/>
  <c r="K22" i="9"/>
  <c r="I22" i="9"/>
  <c r="C20" i="9"/>
  <c r="D20" i="9" s="1"/>
  <c r="E20" i="9" s="1"/>
  <c r="F20" i="9" s="1"/>
  <c r="G20" i="9" s="1"/>
  <c r="H20" i="9" s="1"/>
  <c r="I20" i="9" s="1"/>
  <c r="J20" i="9" s="1"/>
  <c r="K20" i="9" s="1"/>
  <c r="L20" i="9" s="1"/>
  <c r="M20" i="9" s="1"/>
  <c r="N20" i="9" s="1"/>
  <c r="O20" i="9" s="1"/>
  <c r="P20" i="9" s="1"/>
  <c r="Q20" i="9" s="1"/>
  <c r="R20" i="9" s="1"/>
  <c r="S20" i="9" s="1"/>
  <c r="T20" i="9" s="1"/>
  <c r="U20" i="9" s="1"/>
  <c r="V19" i="9"/>
  <c r="R16" i="9"/>
  <c r="K16" i="9"/>
  <c r="J14" i="9"/>
  <c r="K14" i="9" s="1"/>
  <c r="V13" i="9"/>
  <c r="R10" i="9"/>
  <c r="K10" i="9"/>
  <c r="K52" i="1"/>
  <c r="F52" i="1"/>
  <c r="C50" i="1"/>
  <c r="D50" i="1" s="1"/>
  <c r="E50" i="1" s="1"/>
  <c r="F50" i="1" s="1"/>
  <c r="G50" i="1" s="1"/>
  <c r="H50" i="1" s="1"/>
  <c r="I50" i="1" s="1"/>
  <c r="J50" i="1" s="1"/>
  <c r="K50" i="1" s="1"/>
  <c r="V49" i="1"/>
  <c r="K70" i="1"/>
  <c r="C68" i="1"/>
  <c r="D68" i="1" s="1"/>
  <c r="E68" i="1" s="1"/>
  <c r="F68" i="1" s="1"/>
  <c r="G68" i="1" s="1"/>
  <c r="H68" i="1" s="1"/>
  <c r="I68" i="1" s="1"/>
  <c r="J68" i="1" s="1"/>
  <c r="K68" i="1" s="1"/>
  <c r="V67" i="1"/>
  <c r="K58" i="1"/>
  <c r="F58" i="1"/>
  <c r="C56" i="1"/>
  <c r="D56" i="1" s="1"/>
  <c r="E56" i="1" s="1"/>
  <c r="F56" i="1" s="1"/>
  <c r="G56" i="1" s="1"/>
  <c r="H56" i="1" s="1"/>
  <c r="I56" i="1" s="1"/>
  <c r="J56" i="1" s="1"/>
  <c r="K56" i="1" s="1"/>
  <c r="L56" i="1" s="1"/>
  <c r="M56" i="1" s="1"/>
  <c r="V55" i="1"/>
  <c r="O46" i="1"/>
  <c r="L46" i="1"/>
  <c r="K46" i="1"/>
  <c r="F46" i="1"/>
  <c r="D44" i="1"/>
  <c r="E44" i="1" s="1"/>
  <c r="F44" i="1" s="1"/>
  <c r="G44" i="1" s="1"/>
  <c r="H44" i="1" s="1"/>
  <c r="I44" i="1" s="1"/>
  <c r="J44" i="1" s="1"/>
  <c r="K44" i="1" s="1"/>
  <c r="L44" i="1" s="1"/>
  <c r="M44" i="1" s="1"/>
  <c r="N44" i="1" s="1"/>
  <c r="O44" i="1" s="1"/>
  <c r="P44" i="1" s="1"/>
  <c r="Q44" i="1" s="1"/>
  <c r="R44" i="1" s="1"/>
  <c r="S44" i="1" s="1"/>
  <c r="T44" i="1" s="1"/>
  <c r="U44" i="1" s="1"/>
  <c r="V43" i="1"/>
  <c r="O40" i="1"/>
  <c r="K40" i="1"/>
  <c r="F40" i="1"/>
  <c r="C38" i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V37" i="1"/>
  <c r="O34" i="1"/>
  <c r="K34" i="1"/>
  <c r="F34" i="1"/>
  <c r="C32" i="1"/>
  <c r="D32" i="1" s="1"/>
  <c r="E32" i="1" s="1"/>
  <c r="F32" i="1" s="1"/>
  <c r="G32" i="1" s="1"/>
  <c r="H32" i="1" s="1"/>
  <c r="I32" i="1" s="1"/>
  <c r="J32" i="1" s="1"/>
  <c r="K32" i="1" s="1"/>
  <c r="V31" i="1"/>
  <c r="O28" i="1"/>
  <c r="L28" i="1"/>
  <c r="K28" i="1"/>
  <c r="F28" i="1"/>
  <c r="C26" i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5" i="1"/>
  <c r="O22" i="1"/>
  <c r="L22" i="1"/>
  <c r="K22" i="1"/>
  <c r="F22" i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19" i="1"/>
  <c r="O16" i="1"/>
  <c r="K16" i="1"/>
  <c r="F16" i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V13" i="1"/>
  <c r="K10" i="1"/>
  <c r="F10" i="1"/>
  <c r="I72" i="9"/>
  <c r="J72" i="9"/>
  <c r="K72" i="9"/>
  <c r="L72" i="9"/>
  <c r="M72" i="9"/>
  <c r="N72" i="9"/>
  <c r="O72" i="9"/>
  <c r="P72" i="9"/>
  <c r="Q72" i="9"/>
  <c r="R72" i="9"/>
  <c r="S72" i="9"/>
  <c r="I73" i="9"/>
  <c r="J73" i="9"/>
  <c r="K73" i="9"/>
  <c r="L73" i="9"/>
  <c r="M73" i="9"/>
  <c r="N73" i="9"/>
  <c r="O73" i="9"/>
  <c r="P73" i="9"/>
  <c r="Q73" i="9"/>
  <c r="R73" i="9"/>
  <c r="S73" i="9"/>
  <c r="L72" i="1"/>
  <c r="M72" i="1"/>
  <c r="N72" i="1"/>
  <c r="O72" i="1"/>
  <c r="P72" i="1"/>
  <c r="Q72" i="1"/>
  <c r="R72" i="1"/>
  <c r="S72" i="1"/>
  <c r="T72" i="1"/>
  <c r="L73" i="1"/>
  <c r="M73" i="1"/>
  <c r="N73" i="1"/>
  <c r="O73" i="1"/>
  <c r="P73" i="1"/>
  <c r="Q73" i="1"/>
  <c r="R73" i="1"/>
  <c r="S73" i="1"/>
  <c r="T73" i="1"/>
  <c r="M50" i="1" l="1"/>
  <c r="L50" i="1"/>
  <c r="N38" i="1"/>
  <c r="O38" i="1" s="1"/>
  <c r="P38" i="1" s="1"/>
  <c r="Q38" i="1" s="1"/>
  <c r="R38" i="1" s="1"/>
  <c r="S38" i="1" s="1"/>
  <c r="T38" i="1" s="1"/>
  <c r="U38" i="1" s="1"/>
  <c r="M50" i="9"/>
  <c r="N50" i="9" s="1"/>
  <c r="O50" i="9" s="1"/>
  <c r="P50" i="9" s="1"/>
  <c r="Q50" i="9" s="1"/>
  <c r="R50" i="9" s="1"/>
  <c r="S50" i="9" s="1"/>
  <c r="T50" i="9" s="1"/>
  <c r="U50" i="9" s="1"/>
  <c r="M32" i="1"/>
  <c r="N32" i="1" s="1"/>
  <c r="O32" i="1" s="1"/>
  <c r="P32" i="1" s="1"/>
  <c r="Q32" i="1" s="1"/>
  <c r="R32" i="1" s="1"/>
  <c r="S32" i="1" s="1"/>
  <c r="T32" i="1" s="1"/>
  <c r="U32" i="1" s="1"/>
  <c r="W32" i="1" s="1"/>
  <c r="M68" i="1"/>
  <c r="N68" i="1" s="1"/>
  <c r="O68" i="1" s="1"/>
  <c r="N14" i="1"/>
  <c r="O14" i="1" s="1"/>
  <c r="P14" i="1" s="1"/>
  <c r="Q14" i="1" s="1"/>
  <c r="R14" i="1" s="1"/>
  <c r="S14" i="1" s="1"/>
  <c r="T14" i="1" s="1"/>
  <c r="U14" i="1" s="1"/>
  <c r="M38" i="14"/>
  <c r="N38" i="14" s="1"/>
  <c r="O38" i="14" s="1"/>
  <c r="Q20" i="17"/>
  <c r="Q38" i="16"/>
  <c r="Q26" i="16"/>
  <c r="Q38" i="17"/>
  <c r="Q14" i="16"/>
  <c r="Q20" i="16"/>
  <c r="Q32" i="16"/>
  <c r="Q8" i="16"/>
  <c r="G38" i="15"/>
  <c r="H38" i="15" s="1"/>
  <c r="I38" i="15" s="1"/>
  <c r="J38" i="15" s="1"/>
  <c r="K38" i="15" s="1"/>
  <c r="L38" i="15" s="1"/>
  <c r="M38" i="15" s="1"/>
  <c r="N38" i="15" s="1"/>
  <c r="O38" i="15" s="1"/>
  <c r="E8" i="15"/>
  <c r="G8" i="15" s="1"/>
  <c r="H8" i="15" s="1"/>
  <c r="I8" i="15" s="1"/>
  <c r="J8" i="15" s="1"/>
  <c r="K8" i="15" s="1"/>
  <c r="L8" i="15" s="1"/>
  <c r="M8" i="15" s="1"/>
  <c r="N8" i="15" s="1"/>
  <c r="O8" i="15" s="1"/>
  <c r="P43" i="15"/>
  <c r="P44" i="15"/>
  <c r="P43" i="14"/>
  <c r="P42" i="14"/>
  <c r="M68" i="9"/>
  <c r="N68" i="9" s="1"/>
  <c r="O68" i="9" s="1"/>
  <c r="P68" i="9" s="1"/>
  <c r="Q68" i="9" s="1"/>
  <c r="R68" i="9" s="1"/>
  <c r="S68" i="9" s="1"/>
  <c r="T68" i="9" s="1"/>
  <c r="U68" i="9" s="1"/>
  <c r="M56" i="9"/>
  <c r="M32" i="9"/>
  <c r="N32" i="9" s="1"/>
  <c r="O32" i="9" s="1"/>
  <c r="P32" i="9" s="1"/>
  <c r="Q32" i="9" s="1"/>
  <c r="R32" i="9" s="1"/>
  <c r="S32" i="9" s="1"/>
  <c r="T32" i="9" s="1"/>
  <c r="U32" i="9" s="1"/>
  <c r="M14" i="9"/>
  <c r="N14" i="9" s="1"/>
  <c r="O14" i="9" s="1"/>
  <c r="P14" i="9" s="1"/>
  <c r="Q14" i="9" s="1"/>
  <c r="R14" i="9" s="1"/>
  <c r="S14" i="9" s="1"/>
  <c r="T14" i="9" s="1"/>
  <c r="U14" i="9" s="1"/>
  <c r="N50" i="1"/>
  <c r="O50" i="1" s="1"/>
  <c r="N56" i="1"/>
  <c r="O56" i="1" s="1"/>
  <c r="N62" i="1"/>
  <c r="O62" i="1" s="1"/>
  <c r="F8" i="14"/>
  <c r="G8" i="14" s="1"/>
  <c r="H8" i="14" s="1"/>
  <c r="I8" i="14" s="1"/>
  <c r="J8" i="14" s="1"/>
  <c r="K8" i="14" s="1"/>
  <c r="L8" i="14" s="1"/>
  <c r="M8" i="14" s="1"/>
  <c r="N8" i="14" s="1"/>
  <c r="O8" i="14" s="1"/>
  <c r="Q14" i="15"/>
  <c r="Q32" i="15"/>
  <c r="F32" i="14"/>
  <c r="G32" i="14" s="1"/>
  <c r="H32" i="14" s="1"/>
  <c r="I32" i="14" s="1"/>
  <c r="J32" i="14" s="1"/>
  <c r="K32" i="14" s="1"/>
  <c r="L32" i="14" s="1"/>
  <c r="M32" i="14" s="1"/>
  <c r="N32" i="14" s="1"/>
  <c r="O32" i="14" s="1"/>
  <c r="Q20" i="14"/>
  <c r="Q20" i="15"/>
  <c r="P45" i="15"/>
  <c r="Q14" i="14"/>
  <c r="D26" i="14"/>
  <c r="E26" i="14" s="1"/>
  <c r="F26" i="14" s="1"/>
  <c r="G26" i="14" s="1"/>
  <c r="H26" i="14" s="1"/>
  <c r="I26" i="14" s="1"/>
  <c r="J26" i="14" s="1"/>
  <c r="K26" i="14" s="1"/>
  <c r="P42" i="15"/>
  <c r="W62" i="9"/>
  <c r="W44" i="9"/>
  <c r="W38" i="9"/>
  <c r="W20" i="9"/>
  <c r="W44" i="1"/>
  <c r="W38" i="1"/>
  <c r="W26" i="1"/>
  <c r="W20" i="1"/>
  <c r="W50" i="1" l="1"/>
  <c r="L26" i="14"/>
  <c r="M26" i="14" s="1"/>
  <c r="N26" i="14" s="1"/>
  <c r="W14" i="1"/>
  <c r="Q38" i="14"/>
  <c r="Q38" i="15"/>
  <c r="Q8" i="15"/>
  <c r="G26" i="15"/>
  <c r="H26" i="15" s="1"/>
  <c r="I26" i="15" s="1"/>
  <c r="J26" i="15" s="1"/>
  <c r="K26" i="15" s="1"/>
  <c r="L26" i="15" s="1"/>
  <c r="M26" i="15" s="1"/>
  <c r="N26" i="15" s="1"/>
  <c r="O26" i="15" s="1"/>
  <c r="N56" i="9"/>
  <c r="O56" i="9" s="1"/>
  <c r="P56" i="9" s="1"/>
  <c r="Q56" i="9" s="1"/>
  <c r="R56" i="9" s="1"/>
  <c r="S56" i="9" s="1"/>
  <c r="T56" i="9" s="1"/>
  <c r="U56" i="9" s="1"/>
  <c r="W62" i="1"/>
  <c r="Q32" i="14"/>
  <c r="Q8" i="14"/>
  <c r="W68" i="9"/>
  <c r="W50" i="9"/>
  <c r="W32" i="9"/>
  <c r="W14" i="9"/>
  <c r="W26" i="9"/>
  <c r="W56" i="1"/>
  <c r="W68" i="1"/>
  <c r="O26" i="14" l="1"/>
  <c r="Q26" i="14"/>
  <c r="Q26" i="15"/>
  <c r="W56" i="9"/>
  <c r="T73" i="9"/>
  <c r="H73" i="9"/>
  <c r="G73" i="9"/>
  <c r="F73" i="9"/>
  <c r="E73" i="9"/>
  <c r="D73" i="9"/>
  <c r="C73" i="9"/>
  <c r="U72" i="9"/>
  <c r="T72" i="9"/>
  <c r="H72" i="9"/>
  <c r="G72" i="9"/>
  <c r="F72" i="9"/>
  <c r="E72" i="9"/>
  <c r="D72" i="9"/>
  <c r="V73" i="9" l="1"/>
  <c r="V72" i="9"/>
  <c r="V7" i="1"/>
  <c r="U72" i="1"/>
  <c r="K72" i="1"/>
  <c r="J72" i="1"/>
  <c r="I72" i="1"/>
  <c r="H72" i="1"/>
  <c r="G72" i="1"/>
  <c r="F72" i="1"/>
  <c r="E72" i="1"/>
  <c r="D72" i="1"/>
  <c r="K73" i="1"/>
  <c r="J73" i="1"/>
  <c r="I73" i="1"/>
  <c r="H73" i="1"/>
  <c r="G73" i="1"/>
  <c r="F73" i="1"/>
  <c r="E73" i="1"/>
  <c r="D73" i="1"/>
  <c r="C73" i="1"/>
  <c r="C8" i="1"/>
  <c r="D8" i="1" s="1"/>
  <c r="J8" i="9" l="1"/>
  <c r="K8" i="9" s="1"/>
  <c r="E8" i="1"/>
  <c r="F8" i="1" s="1"/>
  <c r="G8" i="1" s="1"/>
  <c r="H8" i="1" s="1"/>
  <c r="I8" i="1" s="1"/>
  <c r="J8" i="1" s="1"/>
  <c r="K8" i="1" s="1"/>
  <c r="V74" i="9"/>
  <c r="V75" i="9"/>
  <c r="V72" i="1"/>
  <c r="V73" i="1"/>
  <c r="M8" i="1" l="1"/>
  <c r="N8" i="1" s="1"/>
  <c r="O8" i="1" s="1"/>
  <c r="M8" i="9"/>
  <c r="N8" i="9" s="1"/>
  <c r="O8" i="9" s="1"/>
  <c r="P8" i="9" s="1"/>
  <c r="Q8" i="9" s="1"/>
  <c r="R8" i="9" s="1"/>
  <c r="S8" i="9" s="1"/>
  <c r="T8" i="9" s="1"/>
  <c r="U8" i="9" s="1"/>
  <c r="W8" i="9" l="1"/>
  <c r="W8" i="1"/>
</calcChain>
</file>

<file path=xl/sharedStrings.xml><?xml version="1.0" encoding="utf-8"?>
<sst xmlns="http://schemas.openxmlformats.org/spreadsheetml/2006/main" count="852" uniqueCount="68">
  <si>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</si>
  <si>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</si>
  <si>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</si>
  <si>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</si>
  <si>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</si>
  <si>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</si>
  <si>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</si>
  <si>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</si>
  <si>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</si>
  <si>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</si>
  <si>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</si>
  <si>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</si>
  <si>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</si>
  <si>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</si>
  <si>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</si>
  <si>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</si>
  <si>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Rozkład sobotni</t>
  </si>
  <si>
    <t xml:space="preserve"> Kierunek: Zarzeczewo &gt; Pl. Wolności / Promienna</t>
  </si>
  <si>
    <t xml:space="preserve"> Kierunek: Promienna / Pl. Wolności &gt; Zarzeczewo</t>
  </si>
  <si>
    <t xml:space="preserve"> ZARZECZEWO (PĘTLA)</t>
  </si>
  <si>
    <t xml:space="preserve"> Dobrzyńska (Agricola) n/ż</t>
  </si>
  <si>
    <t xml:space="preserve"> Dobrzyńska (Arkadia) n/ż</t>
  </si>
  <si>
    <t xml:space="preserve"> DOBRZYŃSKA (DPS) NŻ</t>
  </si>
  <si>
    <t xml:space="preserve"> Dobrzyńska (Kulin) n/ż</t>
  </si>
  <si>
    <t xml:space="preserve"> Dobrzyńska III n/ż</t>
  </si>
  <si>
    <t xml:space="preserve"> Dobrzyńska II n/ż</t>
  </si>
  <si>
    <t xml:space="preserve"> LIPNOWSKA (CHEŁMICKA)</t>
  </si>
  <si>
    <t xml:space="preserve"> OBROŃCÓW WISŁY 1920r.</t>
  </si>
  <si>
    <t xml:space="preserve"> Grodzka (Mostowa)</t>
  </si>
  <si>
    <t xml:space="preserve"> Plac Kopernika</t>
  </si>
  <si>
    <t xml:space="preserve"> PL. WOLNOŚCI (SDH)</t>
  </si>
  <si>
    <t xml:space="preserve"> Okrzei (Wyszyńskiego)</t>
  </si>
  <si>
    <t xml:space="preserve"> Wieniecka (Chemików)</t>
  </si>
  <si>
    <t xml:space="preserve"> Budowlanych (Hutnicza)</t>
  </si>
  <si>
    <t xml:space="preserve"> Promienna (dworzec  Zazamcze)</t>
  </si>
  <si>
    <t xml:space="preserve"> PROMIENNA (PĘTLA)</t>
  </si>
  <si>
    <t xml:space="preserve"> Dobrzyńska
 (krzyżówki) n/ż</t>
  </si>
  <si>
    <t xml:space="preserve"> Kilińskiego
 (Wojska Polskiego)</t>
  </si>
  <si>
    <t>Zarzeczewo (pętla)</t>
  </si>
  <si>
    <t xml:space="preserve"> Promienna (Chocimska)</t>
  </si>
  <si>
    <t xml:space="preserve"> Budowlanych</t>
  </si>
  <si>
    <t xml:space="preserve"> Wieniecka (KZPOW)</t>
  </si>
  <si>
    <t xml:space="preserve"> Okrzei (Wieniecka)</t>
  </si>
  <si>
    <t xml:space="preserve"> Kilińskiego (Bauera)</t>
  </si>
  <si>
    <t xml:space="preserve"> Brzeska</t>
  </si>
  <si>
    <t xml:space="preserve"> GRODZKA (MOSTOWA)</t>
  </si>
  <si>
    <t xml:space="preserve"> Dobrzyńska I n/ż</t>
  </si>
  <si>
    <t>Promienna (pętla)</t>
  </si>
  <si>
    <t xml:space="preserve"> OBROŃCÓW WISŁY
 1920r.</t>
  </si>
  <si>
    <t>x</t>
  </si>
  <si>
    <t>Plac Wolności</t>
  </si>
  <si>
    <t xml:space="preserve"> Kierunek: Zarzeczewo &gt; Pl. Wolności</t>
  </si>
  <si>
    <t xml:space="preserve"> Kierunek: Pl. Wolności &gt; Zarzeczewo</t>
  </si>
  <si>
    <t xml:space="preserve"> Data badań: 16, 23 kwietnia 2016 r.</t>
  </si>
  <si>
    <t>Prośba, aby autobusy kursowały częściej i wcześniej w miesiącach wiosennych, letnich i wczesnojesiennych.</t>
  </si>
  <si>
    <t>Brak komunikacji do działek.</t>
  </si>
  <si>
    <t>1 pasażer pozostał na kolejny kurs</t>
  </si>
  <si>
    <t>1 pasażer pozostał z poprzedniego kursu</t>
  </si>
  <si>
    <t>3 pasażerów pozostało na kolejny kurs</t>
  </si>
  <si>
    <t>3 pasażerów pozostało z poprzedniego kursu</t>
  </si>
  <si>
    <t>1 pasażer pozostał w pojeździe na kolejny kurs</t>
  </si>
  <si>
    <t xml:space="preserve"> Data badań: 17, 24 kwietnia 2016 r.</t>
  </si>
  <si>
    <t xml:space="preserve"> Rozkład niedzielny</t>
  </si>
  <si>
    <t xml:space="preserve"> Data badań: 26, 27 kwietnia 2016 r.</t>
  </si>
  <si>
    <t>Jeden pasażer pozostał na następny kurs</t>
  </si>
  <si>
    <t>Pozarozkładowa obsługa przystanku "Obrońców Wisły"</t>
  </si>
  <si>
    <t>Prośba o kurs linii 17 po 19, gdyż ludzie muszą długo czekać.</t>
  </si>
  <si>
    <t xml:space="preserve"> PL. WOLNOŚCI
 (DOM RZEMIOSŁA)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</si>
</sst>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6"/>
      </patternFill>
    </fill>
  </fills>
  <borders count="6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3"/>
      </bottom>
      <diagonal/>
    </border>
  </borders>
  <cellStyleXfs count="4">
    <xf numFmtId="0" fontId="0" fillId="0" borderId="0"/>
    <xf numFmtId="0" fontId="9" fillId="0" borderId="0"/>
    <xf numFmtId="0" fontId="12" fillId="0" borderId="0"/>
    <xf numFmtId="0" fontId="9" fillId="0" borderId="0"/>
  </cellStyleXfs>
  <cellXfs count="23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1" fontId="11" fillId="0" borderId="33" xfId="0" applyNumberFormat="1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3" fillId="0" borderId="53" xfId="1" applyFont="1" applyFill="1" applyBorder="1" applyAlignment="1">
      <alignment vertical="center"/>
    </xf>
    <xf numFmtId="0" fontId="3" fillId="7" borderId="2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2" fontId="3" fillId="8" borderId="4" xfId="0" applyNumberFormat="1" applyFont="1" applyFill="1" applyBorder="1" applyAlignment="1">
      <alignment horizontal="center" vertical="center"/>
    </xf>
    <xf numFmtId="0" fontId="14" fillId="9" borderId="54" xfId="0" applyFont="1" applyFill="1" applyBorder="1" applyAlignment="1" applyProtection="1">
      <alignment horizontal="center" textRotation="90" wrapText="1"/>
      <protection hidden="1"/>
    </xf>
    <xf numFmtId="0" fontId="14" fillId="9" borderId="38" xfId="0" applyFont="1" applyFill="1" applyBorder="1" applyAlignment="1" applyProtection="1">
      <alignment horizontal="center" textRotation="90" wrapText="1"/>
      <protection hidden="1"/>
    </xf>
    <xf numFmtId="0" fontId="3" fillId="9" borderId="2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9" borderId="30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15" fillId="7" borderId="38" xfId="0" applyFont="1" applyFill="1" applyBorder="1" applyAlignment="1" applyProtection="1">
      <alignment horizontal="center" textRotation="90" wrapText="1"/>
      <protection hidden="1"/>
    </xf>
    <xf numFmtId="0" fontId="3" fillId="0" borderId="62" xfId="0" applyFont="1" applyBorder="1" applyAlignment="1">
      <alignment horizontal="center" vertical="center"/>
    </xf>
    <xf numFmtId="0" fontId="3" fillId="7" borderId="63" xfId="0" applyFont="1" applyFill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9" borderId="63" xfId="0" applyFont="1" applyFill="1" applyBorder="1" applyAlignment="1">
      <alignment horizontal="center" vertical="center"/>
    </xf>
    <xf numFmtId="0" fontId="3" fillId="9" borderId="64" xfId="0" applyFont="1" applyFill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7" borderId="66" xfId="0" applyFont="1" applyFill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9" borderId="66" xfId="0" applyFont="1" applyFill="1" applyBorder="1" applyAlignment="1">
      <alignment horizontal="center" vertical="center"/>
    </xf>
    <xf numFmtId="0" fontId="3" fillId="9" borderId="67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/>
    </xf>
    <xf numFmtId="0" fontId="3" fillId="8" borderId="66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10" borderId="66" xfId="0" applyFont="1" applyFill="1" applyBorder="1" applyAlignment="1">
      <alignment horizontal="center" vertical="center"/>
    </xf>
    <xf numFmtId="0" fontId="3" fillId="10" borderId="67" xfId="0" applyFont="1" applyFill="1" applyBorder="1" applyAlignment="1">
      <alignment horizontal="center" vertical="center"/>
    </xf>
    <xf numFmtId="2" fontId="3" fillId="2" borderId="65" xfId="0" applyNumberFormat="1" applyFont="1" applyFill="1" applyBorder="1" applyAlignment="1">
      <alignment horizontal="center" vertical="center"/>
    </xf>
    <xf numFmtId="2" fontId="3" fillId="8" borderId="66" xfId="0" applyNumberFormat="1" applyFont="1" applyFill="1" applyBorder="1" applyAlignment="1">
      <alignment horizontal="center" vertical="center"/>
    </xf>
    <xf numFmtId="2" fontId="3" fillId="2" borderId="66" xfId="0" applyNumberFormat="1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2" fontId="3" fillId="7" borderId="1" xfId="0" applyNumberFormat="1" applyFont="1" applyFill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9" borderId="6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2" fontId="4" fillId="0" borderId="47" xfId="0" applyNumberFormat="1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/>
    </xf>
    <xf numFmtId="1" fontId="11" fillId="0" borderId="33" xfId="0" applyNumberFormat="1" applyFont="1" applyFill="1" applyBorder="1" applyAlignment="1">
      <alignment horizontal="center"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3" fillId="0" borderId="53" xfId="1" applyFont="1" applyFill="1" applyBorder="1" applyAlignment="1">
      <alignment vertical="center"/>
    </xf>
    <xf numFmtId="0" fontId="14" fillId="7" borderId="38" xfId="0" applyFont="1" applyFill="1" applyBorder="1" applyAlignment="1" applyProtection="1">
      <alignment horizontal="center" textRotation="90" wrapText="1"/>
      <protection hidden="1"/>
    </xf>
    <xf numFmtId="0" fontId="13" fillId="0" borderId="53" xfId="0" applyFont="1" applyFill="1" applyBorder="1" applyAlignment="1">
      <alignment vertical="center"/>
    </xf>
    <xf numFmtId="2" fontId="3" fillId="4" borderId="55" xfId="1" applyNumberFormat="1" applyFont="1" applyFill="1" applyBorder="1" applyAlignment="1">
      <alignment horizontal="center"/>
    </xf>
    <xf numFmtId="0" fontId="3" fillId="9" borderId="65" xfId="0" applyFont="1" applyFill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10" borderId="65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2" fontId="3" fillId="0" borderId="66" xfId="0" applyNumberFormat="1" applyFont="1" applyFill="1" applyBorder="1" applyAlignment="1">
      <alignment horizontal="center" vertical="center"/>
    </xf>
    <xf numFmtId="2" fontId="3" fillId="7" borderId="66" xfId="0" applyNumberFormat="1" applyFont="1" applyFill="1" applyBorder="1" applyAlignment="1">
      <alignment horizontal="center" vertical="center"/>
    </xf>
    <xf numFmtId="2" fontId="3" fillId="6" borderId="9" xfId="0" applyNumberFormat="1" applyFont="1" applyFill="1" applyBorder="1" applyAlignment="1">
      <alignment horizontal="center"/>
    </xf>
    <xf numFmtId="0" fontId="3" fillId="0" borderId="4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2" fontId="3" fillId="4" borderId="55" xfId="1" applyNumberFormat="1" applyFont="1" applyFill="1" applyBorder="1" applyAlignment="1">
      <alignment horizontal="center" vertical="center"/>
    </xf>
    <xf numFmtId="2" fontId="3" fillId="4" borderId="49" xfId="1" applyNumberFormat="1" applyFont="1" applyFill="1" applyBorder="1" applyAlignment="1">
      <alignment horizontal="center" vertical="center"/>
    </xf>
    <xf numFmtId="2" fontId="3" fillId="0" borderId="49" xfId="0" applyNumberFormat="1" applyFont="1" applyFill="1" applyBorder="1" applyAlignment="1">
      <alignment horizontal="center" vertical="center"/>
    </xf>
    <xf numFmtId="2" fontId="3" fillId="4" borderId="50" xfId="1" applyNumberFormat="1" applyFont="1" applyFill="1" applyBorder="1" applyAlignment="1">
      <alignment horizontal="center" vertical="center"/>
    </xf>
    <xf numFmtId="2" fontId="3" fillId="4" borderId="68" xfId="1" applyNumberFormat="1" applyFont="1" applyFill="1" applyBorder="1" applyAlignment="1">
      <alignment horizontal="center" vertical="center"/>
    </xf>
    <xf numFmtId="2" fontId="3" fillId="6" borderId="50" xfId="0" applyNumberFormat="1" applyFont="1" applyFill="1" applyBorder="1" applyAlignment="1">
      <alignment horizontal="center" vertical="center"/>
    </xf>
    <xf numFmtId="2" fontId="3" fillId="4" borderId="58" xfId="1" applyNumberFormat="1" applyFont="1" applyFill="1" applyBorder="1" applyAlignment="1">
      <alignment horizontal="center" vertical="center"/>
    </xf>
    <xf numFmtId="2" fontId="3" fillId="4" borderId="59" xfId="0" applyNumberFormat="1" applyFont="1" applyFill="1" applyBorder="1" applyAlignment="1">
      <alignment horizontal="center" vertical="center"/>
    </xf>
    <xf numFmtId="2" fontId="3" fillId="4" borderId="49" xfId="0" applyNumberFormat="1" applyFont="1" applyFill="1" applyBorder="1" applyAlignment="1">
      <alignment horizontal="center" vertical="center"/>
    </xf>
    <xf numFmtId="2" fontId="3" fillId="0" borderId="60" xfId="0" applyNumberFormat="1" applyFont="1" applyBorder="1" applyAlignment="1">
      <alignment horizontal="center" vertical="center"/>
    </xf>
    <xf numFmtId="2" fontId="3" fillId="4" borderId="50" xfId="0" applyNumberFormat="1" applyFont="1" applyFill="1" applyBorder="1" applyAlignment="1">
      <alignment horizontal="center" vertical="center"/>
    </xf>
    <xf numFmtId="2" fontId="3" fillId="4" borderId="68" xfId="0" applyNumberFormat="1" applyFont="1" applyFill="1" applyBorder="1" applyAlignment="1">
      <alignment horizontal="center" vertical="center"/>
    </xf>
    <xf numFmtId="2" fontId="4" fillId="0" borderId="27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2" fontId="4" fillId="0" borderId="39" xfId="0" applyNumberFormat="1" applyFont="1" applyFill="1" applyBorder="1" applyAlignment="1">
      <alignment horizontal="center" vertical="center"/>
    </xf>
    <xf numFmtId="2" fontId="3" fillId="4" borderId="51" xfId="1" applyNumberFormat="1" applyFont="1" applyFill="1" applyBorder="1" applyAlignment="1">
      <alignment horizontal="center" vertical="center"/>
    </xf>
    <xf numFmtId="2" fontId="3" fillId="9" borderId="52" xfId="1" applyNumberFormat="1" applyFont="1" applyFill="1" applyBorder="1" applyAlignment="1">
      <alignment horizontal="center" vertical="center"/>
    </xf>
    <xf numFmtId="2" fontId="3" fillId="4" borderId="61" xfId="1" applyNumberFormat="1" applyFont="1" applyFill="1" applyBorder="1" applyAlignment="1">
      <alignment horizontal="center" vertical="center"/>
    </xf>
    <xf numFmtId="2" fontId="3" fillId="4" borderId="57" xfId="1" applyNumberFormat="1" applyFont="1" applyFill="1" applyBorder="1" applyAlignment="1">
      <alignment horizontal="center" vertical="center"/>
    </xf>
    <xf numFmtId="2" fontId="3" fillId="4" borderId="55" xfId="0" applyNumberFormat="1" applyFont="1" applyFill="1" applyBorder="1" applyAlignment="1">
      <alignment horizontal="center" vertical="center"/>
    </xf>
    <xf numFmtId="2" fontId="3" fillId="9" borderId="49" xfId="0" applyNumberFormat="1" applyFont="1" applyFill="1" applyBorder="1" applyAlignment="1">
      <alignment horizontal="center" vertical="center"/>
    </xf>
    <xf numFmtId="2" fontId="3" fillId="4" borderId="58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3" xfId="2"/>
    <cellStyle name="Normalny 3 2" xfId="3"/>
  </cellStyles>
  <dxfs count="170"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"/>
  <sheetViews>
    <sheetView tabSelected="1" zoomScaleNormal="100" workbookViewId="0">
      <pane xSplit="2" ySplit="5" topLeftCell="C6" activePane="bottomRight" state="frozen"/>
      <selection activeCell="I12" sqref="I12"/>
      <selection pane="topRight" activeCell="I12" sqref="I12"/>
      <selection pane="bottomLeft" activeCell="I12" sqref="I12"/>
      <selection pane="bottomRight"/>
    </sheetView>
  </sheetViews>
  <sheetFormatPr defaultColWidth="9.140625" defaultRowHeight="15" x14ac:dyDescent="0.2"/>
  <cols>
    <col min="1" max="1" width="10.7109375" style="45" customWidth="1"/>
    <col min="2" max="2" width="7.7109375" style="45" customWidth="1"/>
    <col min="3" max="21" width="5.85546875" style="45" customWidth="1"/>
    <col min="22" max="22" width="11.7109375" style="45" customWidth="1"/>
    <col min="23" max="23" width="6.7109375" style="45" customWidth="1"/>
    <col min="24" max="16384" width="9.140625" style="45"/>
  </cols>
  <sheetData>
    <row r="1" spans="1:26" ht="21.95" customHeight="1" x14ac:dyDescent="0.2">
      <c r="A1" s="17" t="s">
        <v>15</v>
      </c>
      <c r="B1" s="40"/>
      <c r="C1" s="40"/>
      <c r="D1" s="40"/>
      <c r="E1" s="40"/>
      <c r="F1" s="41"/>
      <c r="G1" s="41"/>
      <c r="H1" s="41"/>
      <c r="I1" s="41"/>
      <c r="J1" s="41"/>
      <c r="K1" s="42"/>
      <c r="L1" s="178" t="s">
        <v>63</v>
      </c>
      <c r="M1" s="18"/>
      <c r="N1" s="18"/>
      <c r="O1" s="18"/>
      <c r="P1" s="18"/>
      <c r="Q1" s="18"/>
      <c r="R1" s="18"/>
      <c r="S1" s="18"/>
      <c r="T1" s="18"/>
      <c r="U1" s="43"/>
      <c r="V1" s="44"/>
    </row>
    <row r="2" spans="1:26" ht="5.0999999999999996" customHeight="1" thickBot="1" x14ac:dyDescent="0.25">
      <c r="A2" s="19"/>
      <c r="B2" s="46"/>
      <c r="C2" s="46"/>
      <c r="D2" s="46"/>
      <c r="E2" s="46"/>
      <c r="F2" s="47"/>
      <c r="G2" s="47"/>
      <c r="H2" s="47"/>
      <c r="I2" s="47"/>
      <c r="J2" s="47"/>
      <c r="K2" s="48"/>
      <c r="L2" s="47"/>
      <c r="M2" s="1"/>
      <c r="N2" s="1"/>
      <c r="O2" s="1"/>
      <c r="P2" s="1"/>
      <c r="Q2" s="1"/>
      <c r="R2" s="46"/>
      <c r="S2" s="46"/>
      <c r="T2" s="46"/>
      <c r="U2" s="46"/>
      <c r="V2" s="49"/>
    </row>
    <row r="3" spans="1:26" ht="21.95" customHeight="1" thickBot="1" x14ac:dyDescent="0.25">
      <c r="A3" s="19" t="s">
        <v>0</v>
      </c>
      <c r="B3" s="22">
        <v>9</v>
      </c>
      <c r="C3" s="2" t="s">
        <v>1</v>
      </c>
      <c r="D3" s="2"/>
      <c r="E3" s="2"/>
      <c r="F3" s="2"/>
      <c r="G3" s="2"/>
      <c r="H3" s="2"/>
      <c r="I3" s="2"/>
      <c r="J3" s="2"/>
      <c r="K3" s="48"/>
      <c r="L3" s="76" t="s">
        <v>17</v>
      </c>
      <c r="M3" s="1"/>
      <c r="N3" s="1"/>
      <c r="O3" s="1"/>
      <c r="P3" s="1"/>
      <c r="Q3" s="1"/>
      <c r="R3" s="46"/>
      <c r="S3" s="46"/>
      <c r="T3" s="46"/>
      <c r="U3" s="46"/>
      <c r="V3" s="49"/>
    </row>
    <row r="4" spans="1:26" ht="5.0999999999999996" customHeight="1" thickBot="1" x14ac:dyDescent="0.3">
      <c r="A4" s="23"/>
      <c r="B4" s="24"/>
      <c r="C4" s="25"/>
      <c r="D4" s="25"/>
      <c r="E4" s="25"/>
      <c r="F4" s="50"/>
      <c r="G4" s="50"/>
      <c r="H4" s="50"/>
      <c r="I4" s="50"/>
      <c r="J4" s="50"/>
      <c r="K4" s="26"/>
      <c r="L4" s="24"/>
      <c r="M4" s="24"/>
      <c r="N4" s="24"/>
      <c r="O4" s="24"/>
      <c r="P4" s="24"/>
      <c r="Q4" s="24"/>
      <c r="R4" s="51"/>
      <c r="S4" s="51"/>
      <c r="T4" s="51"/>
      <c r="U4" s="51"/>
      <c r="V4" s="52"/>
    </row>
    <row r="5" spans="1:26" s="63" customFormat="1" ht="114.95" customHeight="1" thickBot="1" x14ac:dyDescent="0.25">
      <c r="A5" s="28" t="s">
        <v>2</v>
      </c>
      <c r="B5" s="28" t="s">
        <v>3</v>
      </c>
      <c r="C5" s="78" t="s">
        <v>19</v>
      </c>
      <c r="D5" s="77" t="s">
        <v>20</v>
      </c>
      <c r="E5" s="77" t="s">
        <v>21</v>
      </c>
      <c r="F5" s="77" t="s">
        <v>22</v>
      </c>
      <c r="G5" s="79" t="s">
        <v>36</v>
      </c>
      <c r="H5" s="77" t="s">
        <v>23</v>
      </c>
      <c r="I5" s="77" t="s">
        <v>24</v>
      </c>
      <c r="J5" s="77" t="s">
        <v>25</v>
      </c>
      <c r="K5" s="79" t="s">
        <v>26</v>
      </c>
      <c r="L5" s="92" t="s">
        <v>27</v>
      </c>
      <c r="M5" s="79" t="s">
        <v>28</v>
      </c>
      <c r="N5" s="79" t="s">
        <v>29</v>
      </c>
      <c r="O5" s="79" t="s">
        <v>30</v>
      </c>
      <c r="P5" s="86" t="s">
        <v>37</v>
      </c>
      <c r="Q5" s="86" t="s">
        <v>31</v>
      </c>
      <c r="R5" s="86" t="s">
        <v>32</v>
      </c>
      <c r="S5" s="85" t="s">
        <v>33</v>
      </c>
      <c r="T5" s="86" t="s">
        <v>34</v>
      </c>
      <c r="U5" s="86" t="s">
        <v>35</v>
      </c>
      <c r="V5" s="28" t="s">
        <v>14</v>
      </c>
      <c r="W5" s="14" t="s">
        <v>4</v>
      </c>
    </row>
    <row r="6" spans="1:26" s="54" customFormat="1" ht="15.6" customHeight="1" x14ac:dyDescent="0.2">
      <c r="A6" s="64"/>
      <c r="B6" s="29" t="s">
        <v>5</v>
      </c>
      <c r="C6" s="30"/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93">
        <v>0</v>
      </c>
      <c r="L6" s="94" t="s">
        <v>49</v>
      </c>
      <c r="M6" s="95">
        <v>0</v>
      </c>
      <c r="N6" s="95">
        <v>1</v>
      </c>
      <c r="O6" s="95">
        <v>4</v>
      </c>
      <c r="P6" s="96" t="s">
        <v>49</v>
      </c>
      <c r="Q6" s="96" t="s">
        <v>49</v>
      </c>
      <c r="R6" s="97" t="s">
        <v>49</v>
      </c>
      <c r="S6" s="87" t="s">
        <v>49</v>
      </c>
      <c r="T6" s="87" t="s">
        <v>49</v>
      </c>
      <c r="U6" s="90" t="s">
        <v>49</v>
      </c>
      <c r="V6" s="35" t="s">
        <v>6</v>
      </c>
      <c r="W6" s="53"/>
      <c r="X6" s="57"/>
      <c r="Y6" s="57"/>
      <c r="Z6" s="57"/>
    </row>
    <row r="7" spans="1:26" s="54" customFormat="1" ht="15.6" customHeight="1" x14ac:dyDescent="0.2">
      <c r="A7" s="219">
        <v>5.5</v>
      </c>
      <c r="B7" s="32" t="s">
        <v>7</v>
      </c>
      <c r="C7" s="21">
        <v>1</v>
      </c>
      <c r="D7" s="4">
        <v>0</v>
      </c>
      <c r="E7" s="4">
        <v>0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98">
        <v>1</v>
      </c>
      <c r="L7" s="99" t="s">
        <v>49</v>
      </c>
      <c r="M7" s="100">
        <v>1</v>
      </c>
      <c r="N7" s="100">
        <v>0</v>
      </c>
      <c r="O7" s="100" t="s">
        <v>49</v>
      </c>
      <c r="P7" s="101" t="s">
        <v>49</v>
      </c>
      <c r="Q7" s="101" t="s">
        <v>49</v>
      </c>
      <c r="R7" s="102" t="s">
        <v>49</v>
      </c>
      <c r="S7" s="88" t="s">
        <v>49</v>
      </c>
      <c r="T7" s="88" t="s">
        <v>49</v>
      </c>
      <c r="U7" s="20"/>
      <c r="V7" s="36">
        <f>SUM(C7:T7)</f>
        <v>5</v>
      </c>
      <c r="W7" s="15"/>
      <c r="X7" s="57"/>
      <c r="Y7" s="57"/>
      <c r="Z7" s="57"/>
    </row>
    <row r="8" spans="1:26" s="54" customFormat="1" ht="15.6" customHeight="1" x14ac:dyDescent="0.2">
      <c r="A8" s="229" t="s">
        <v>38</v>
      </c>
      <c r="B8" s="32" t="s">
        <v>8</v>
      </c>
      <c r="C8" s="21">
        <f>C7</f>
        <v>1</v>
      </c>
      <c r="D8" s="5">
        <f t="shared" ref="D8" si="0">C8-D6+D7</f>
        <v>1</v>
      </c>
      <c r="E8" s="5">
        <f t="shared" ref="E8" si="1">D8-E6+E7</f>
        <v>1</v>
      </c>
      <c r="F8" s="5">
        <f t="shared" ref="F8" si="2">E8-F6+F7</f>
        <v>2</v>
      </c>
      <c r="G8" s="5">
        <f t="shared" ref="G8" si="3">F8-G6+G7</f>
        <v>2</v>
      </c>
      <c r="H8" s="5">
        <f t="shared" ref="H8" si="4">G8-H6+H7</f>
        <v>3</v>
      </c>
      <c r="I8" s="5">
        <f t="shared" ref="I8" si="5">H8-I6+I7</f>
        <v>3</v>
      </c>
      <c r="J8" s="5">
        <f t="shared" ref="J8" si="6">I8-J6+J7</f>
        <v>3</v>
      </c>
      <c r="K8" s="103">
        <f t="shared" ref="K8" si="7">J8-K6+K7</f>
        <v>4</v>
      </c>
      <c r="L8" s="104" t="s">
        <v>49</v>
      </c>
      <c r="M8" s="105">
        <f>K8-M6+M7</f>
        <v>5</v>
      </c>
      <c r="N8" s="105">
        <f t="shared" ref="N8" si="8">M8-N6+N7</f>
        <v>4</v>
      </c>
      <c r="O8" s="105">
        <f>N8-O6</f>
        <v>0</v>
      </c>
      <c r="P8" s="106" t="s">
        <v>49</v>
      </c>
      <c r="Q8" s="106" t="s">
        <v>49</v>
      </c>
      <c r="R8" s="107" t="s">
        <v>49</v>
      </c>
      <c r="S8" s="89" t="s">
        <v>49</v>
      </c>
      <c r="T8" s="89" t="s">
        <v>49</v>
      </c>
      <c r="U8" s="91" t="s">
        <v>49</v>
      </c>
      <c r="V8" s="38"/>
      <c r="W8" s="3">
        <f>MAX(C8:U8)</f>
        <v>5</v>
      </c>
      <c r="X8" s="57"/>
      <c r="Y8" s="57"/>
      <c r="Z8" s="57"/>
    </row>
    <row r="9" spans="1:26" s="54" customFormat="1" ht="15.6" customHeight="1" x14ac:dyDescent="0.2">
      <c r="A9" s="230"/>
      <c r="B9" s="32" t="s">
        <v>9</v>
      </c>
      <c r="C9" s="214"/>
      <c r="D9" s="215"/>
      <c r="E9" s="215"/>
      <c r="F9" s="125">
        <v>5.53</v>
      </c>
      <c r="G9" s="215"/>
      <c r="H9" s="215"/>
      <c r="I9" s="215"/>
      <c r="J9" s="215"/>
      <c r="K9" s="108">
        <v>5.58</v>
      </c>
      <c r="L9" s="109" t="s">
        <v>49</v>
      </c>
      <c r="M9" s="215"/>
      <c r="N9" s="215"/>
      <c r="O9" s="110">
        <v>6.07</v>
      </c>
      <c r="P9" s="215"/>
      <c r="Q9" s="215"/>
      <c r="R9" s="215"/>
      <c r="S9" s="226"/>
      <c r="T9" s="215"/>
      <c r="U9" s="227" t="s">
        <v>49</v>
      </c>
      <c r="V9" s="39">
        <v>17</v>
      </c>
      <c r="W9" s="15"/>
      <c r="X9" s="57"/>
      <c r="Y9" s="57"/>
      <c r="Z9" s="57"/>
    </row>
    <row r="10" spans="1:26" s="54" customFormat="1" ht="15.6" customHeight="1" x14ac:dyDescent="0.2">
      <c r="A10" s="231"/>
      <c r="B10" s="33" t="s">
        <v>10</v>
      </c>
      <c r="C10" s="216">
        <v>5.5</v>
      </c>
      <c r="D10" s="217"/>
      <c r="E10" s="217"/>
      <c r="F10" s="126">
        <f>F9</f>
        <v>5.53</v>
      </c>
      <c r="G10" s="217"/>
      <c r="H10" s="217"/>
      <c r="I10" s="217"/>
      <c r="J10" s="217"/>
      <c r="K10" s="108">
        <f>K9</f>
        <v>5.58</v>
      </c>
      <c r="L10" s="109" t="s">
        <v>49</v>
      </c>
      <c r="M10" s="218"/>
      <c r="N10" s="218"/>
      <c r="O10" s="110" t="s">
        <v>49</v>
      </c>
      <c r="P10" s="218"/>
      <c r="Q10" s="218"/>
      <c r="R10" s="218"/>
      <c r="S10" s="228"/>
      <c r="T10" s="217"/>
      <c r="U10" s="212"/>
      <c r="V10" s="38"/>
      <c r="W10" s="16"/>
      <c r="X10" s="57"/>
      <c r="Y10" s="57"/>
      <c r="Z10" s="57"/>
    </row>
    <row r="11" spans="1:26" s="54" customFormat="1" ht="15.6" customHeight="1" thickBot="1" x14ac:dyDescent="0.25">
      <c r="A11" s="220">
        <v>512</v>
      </c>
      <c r="B11" s="59" t="s">
        <v>11</v>
      </c>
      <c r="C11" s="181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61"/>
      <c r="V11" s="62"/>
      <c r="W11" s="3"/>
      <c r="X11" s="57"/>
      <c r="Y11" s="57"/>
      <c r="Z11" s="57"/>
    </row>
    <row r="12" spans="1:26" ht="15.6" customHeight="1" x14ac:dyDescent="0.2">
      <c r="A12" s="221"/>
      <c r="B12" s="29" t="s">
        <v>5</v>
      </c>
      <c r="C12" s="149"/>
      <c r="D12" s="146">
        <v>0</v>
      </c>
      <c r="E12" s="146">
        <v>0</v>
      </c>
      <c r="F12" s="146">
        <v>0</v>
      </c>
      <c r="G12" s="146">
        <v>0</v>
      </c>
      <c r="H12" s="146">
        <v>0</v>
      </c>
      <c r="I12" s="146">
        <v>0</v>
      </c>
      <c r="J12" s="146">
        <v>0</v>
      </c>
      <c r="K12" s="93">
        <v>0</v>
      </c>
      <c r="L12" s="94">
        <v>0</v>
      </c>
      <c r="M12" s="95">
        <v>16</v>
      </c>
      <c r="N12" s="95">
        <v>7</v>
      </c>
      <c r="O12" s="95">
        <v>16</v>
      </c>
      <c r="P12" s="96">
        <v>0</v>
      </c>
      <c r="Q12" s="96">
        <v>1</v>
      </c>
      <c r="R12" s="97">
        <v>0</v>
      </c>
      <c r="S12" s="87">
        <v>9</v>
      </c>
      <c r="T12" s="87">
        <v>12</v>
      </c>
      <c r="U12" s="90">
        <v>1</v>
      </c>
      <c r="V12" s="35" t="s">
        <v>6</v>
      </c>
      <c r="W12" s="53"/>
      <c r="X12" s="57"/>
      <c r="Y12" s="57"/>
      <c r="Z12" s="57"/>
    </row>
    <row r="13" spans="1:26" ht="15.6" customHeight="1" x14ac:dyDescent="0.2">
      <c r="A13" s="219">
        <v>7.03</v>
      </c>
      <c r="B13" s="32" t="s">
        <v>7</v>
      </c>
      <c r="C13" s="140">
        <v>3</v>
      </c>
      <c r="D13" s="123">
        <v>1</v>
      </c>
      <c r="E13" s="123">
        <v>1</v>
      </c>
      <c r="F13" s="123">
        <v>19</v>
      </c>
      <c r="G13" s="123">
        <v>5</v>
      </c>
      <c r="H13" s="123">
        <v>1</v>
      </c>
      <c r="I13" s="123">
        <v>3</v>
      </c>
      <c r="J13" s="123">
        <v>1</v>
      </c>
      <c r="K13" s="98">
        <v>0</v>
      </c>
      <c r="L13" s="99">
        <v>5</v>
      </c>
      <c r="M13" s="100">
        <v>6</v>
      </c>
      <c r="N13" s="100">
        <v>0</v>
      </c>
      <c r="O13" s="100">
        <v>9</v>
      </c>
      <c r="P13" s="101">
        <v>4</v>
      </c>
      <c r="Q13" s="101">
        <v>0</v>
      </c>
      <c r="R13" s="102">
        <v>1</v>
      </c>
      <c r="S13" s="88">
        <v>3</v>
      </c>
      <c r="T13" s="88">
        <v>0</v>
      </c>
      <c r="U13" s="20"/>
      <c r="V13" s="36">
        <f>SUM(C13:T13)</f>
        <v>62</v>
      </c>
      <c r="W13" s="15"/>
      <c r="X13" s="57"/>
      <c r="Y13" s="57"/>
      <c r="Z13" s="57"/>
    </row>
    <row r="14" spans="1:26" ht="15.6" customHeight="1" x14ac:dyDescent="0.2">
      <c r="A14" s="229" t="s">
        <v>38</v>
      </c>
      <c r="B14" s="32" t="s">
        <v>8</v>
      </c>
      <c r="C14" s="140">
        <f>C13</f>
        <v>3</v>
      </c>
      <c r="D14" s="124">
        <f t="shared" ref="D14" si="9">C14-D12+D13</f>
        <v>4</v>
      </c>
      <c r="E14" s="124">
        <f t="shared" ref="E14" si="10">D14-E12+E13</f>
        <v>5</v>
      </c>
      <c r="F14" s="124">
        <f t="shared" ref="F14" si="11">E14-F12+F13</f>
        <v>24</v>
      </c>
      <c r="G14" s="124">
        <f t="shared" ref="G14" si="12">F14-G12+G13</f>
        <v>29</v>
      </c>
      <c r="H14" s="124">
        <f t="shared" ref="H14" si="13">G14-H12+H13</f>
        <v>30</v>
      </c>
      <c r="I14" s="124">
        <f t="shared" ref="I14" si="14">H14-I12+I13</f>
        <v>33</v>
      </c>
      <c r="J14" s="124">
        <f t="shared" ref="J14" si="15">I14-J12+J13</f>
        <v>34</v>
      </c>
      <c r="K14" s="103">
        <f t="shared" ref="K14:M14" si="16">J14-K12+K13</f>
        <v>34</v>
      </c>
      <c r="L14" s="103">
        <f t="shared" si="16"/>
        <v>39</v>
      </c>
      <c r="M14" s="103">
        <f t="shared" si="16"/>
        <v>29</v>
      </c>
      <c r="N14" s="105">
        <f t="shared" ref="N14" si="17">M14-N12+N13</f>
        <v>22</v>
      </c>
      <c r="O14" s="105">
        <f t="shared" ref="O14" si="18">N14-O12+O13</f>
        <v>15</v>
      </c>
      <c r="P14" s="106">
        <f t="shared" ref="P14" si="19">O14-P12+P13</f>
        <v>19</v>
      </c>
      <c r="Q14" s="106">
        <f t="shared" ref="Q14" si="20">P14-Q12+Q13</f>
        <v>18</v>
      </c>
      <c r="R14" s="107">
        <f t="shared" ref="R14" si="21">Q14-R12+R13</f>
        <v>19</v>
      </c>
      <c r="S14" s="89">
        <f t="shared" ref="S14" si="22">R14-S12+S13</f>
        <v>13</v>
      </c>
      <c r="T14" s="89">
        <f t="shared" ref="T14" si="23">S14-T12+T13</f>
        <v>1</v>
      </c>
      <c r="U14" s="91">
        <f>T14-U12</f>
        <v>0</v>
      </c>
      <c r="V14" s="38"/>
      <c r="W14" s="3">
        <f>MAX(C14:U14)</f>
        <v>39</v>
      </c>
      <c r="X14" s="57"/>
      <c r="Y14" s="57"/>
      <c r="Z14" s="57"/>
    </row>
    <row r="15" spans="1:26" ht="15.6" customHeight="1" x14ac:dyDescent="0.2">
      <c r="A15" s="230"/>
      <c r="B15" s="32" t="s">
        <v>9</v>
      </c>
      <c r="C15" s="214"/>
      <c r="D15" s="215"/>
      <c r="E15" s="215"/>
      <c r="F15" s="125">
        <v>7.06</v>
      </c>
      <c r="G15" s="215"/>
      <c r="H15" s="215"/>
      <c r="I15" s="215"/>
      <c r="J15" s="215"/>
      <c r="K15" s="108">
        <v>7.14</v>
      </c>
      <c r="L15" s="109">
        <v>7.15</v>
      </c>
      <c r="M15" s="215"/>
      <c r="N15" s="215"/>
      <c r="O15" s="110">
        <v>7.23</v>
      </c>
      <c r="P15" s="215"/>
      <c r="Q15" s="215"/>
      <c r="R15" s="215"/>
      <c r="S15" s="226"/>
      <c r="T15" s="215"/>
      <c r="U15" s="227">
        <v>7.34</v>
      </c>
      <c r="V15" s="39">
        <v>31</v>
      </c>
      <c r="W15" s="15"/>
      <c r="X15" s="57"/>
      <c r="Y15" s="57"/>
      <c r="Z15" s="57"/>
    </row>
    <row r="16" spans="1:26" ht="15.6" customHeight="1" x14ac:dyDescent="0.2">
      <c r="A16" s="231"/>
      <c r="B16" s="33" t="s">
        <v>10</v>
      </c>
      <c r="C16" s="216">
        <v>7.03</v>
      </c>
      <c r="D16" s="217"/>
      <c r="E16" s="217"/>
      <c r="F16" s="126">
        <f>F15</f>
        <v>7.06</v>
      </c>
      <c r="G16" s="217"/>
      <c r="H16" s="217"/>
      <c r="I16" s="217"/>
      <c r="J16" s="217"/>
      <c r="K16" s="108">
        <f>K15</f>
        <v>7.14</v>
      </c>
      <c r="L16" s="109">
        <f>L15</f>
        <v>7.15</v>
      </c>
      <c r="M16" s="218"/>
      <c r="N16" s="218"/>
      <c r="O16" s="110">
        <f>O15</f>
        <v>7.23</v>
      </c>
      <c r="P16" s="218"/>
      <c r="Q16" s="218"/>
      <c r="R16" s="218"/>
      <c r="S16" s="228"/>
      <c r="T16" s="217"/>
      <c r="U16" s="212"/>
      <c r="V16" s="38"/>
      <c r="W16" s="16"/>
      <c r="X16" s="57"/>
      <c r="Y16" s="57"/>
      <c r="Z16" s="57"/>
    </row>
    <row r="17" spans="1:26" ht="15.6" customHeight="1" thickBot="1" x14ac:dyDescent="0.25">
      <c r="A17" s="220">
        <v>512</v>
      </c>
      <c r="B17" s="59" t="s">
        <v>11</v>
      </c>
      <c r="C17" s="181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61"/>
      <c r="V17" s="62"/>
      <c r="W17" s="3"/>
      <c r="X17" s="57"/>
      <c r="Y17" s="57"/>
      <c r="Z17" s="57"/>
    </row>
    <row r="18" spans="1:26" ht="15.6" customHeight="1" x14ac:dyDescent="0.2">
      <c r="A18" s="221"/>
      <c r="B18" s="29" t="s">
        <v>5</v>
      </c>
      <c r="C18" s="149"/>
      <c r="D18" s="146">
        <v>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93">
        <v>0</v>
      </c>
      <c r="L18" s="94">
        <v>0</v>
      </c>
      <c r="M18" s="95">
        <v>7</v>
      </c>
      <c r="N18" s="95">
        <v>6</v>
      </c>
      <c r="O18" s="95">
        <v>9</v>
      </c>
      <c r="P18" s="96">
        <v>1</v>
      </c>
      <c r="Q18" s="96">
        <v>1</v>
      </c>
      <c r="R18" s="97">
        <v>1</v>
      </c>
      <c r="S18" s="87">
        <v>3</v>
      </c>
      <c r="T18" s="87">
        <v>4</v>
      </c>
      <c r="U18" s="90">
        <v>1</v>
      </c>
      <c r="V18" s="35" t="s">
        <v>6</v>
      </c>
      <c r="W18" s="53"/>
      <c r="X18" s="57"/>
      <c r="Y18" s="57"/>
      <c r="Z18" s="57"/>
    </row>
    <row r="19" spans="1:26" ht="15.6" customHeight="1" x14ac:dyDescent="0.2">
      <c r="A19" s="219">
        <v>8.15</v>
      </c>
      <c r="B19" s="32" t="s">
        <v>7</v>
      </c>
      <c r="C19" s="140">
        <v>2</v>
      </c>
      <c r="D19" s="123">
        <v>0</v>
      </c>
      <c r="E19" s="123">
        <v>0</v>
      </c>
      <c r="F19" s="123">
        <v>3</v>
      </c>
      <c r="G19" s="123">
        <v>4</v>
      </c>
      <c r="H19" s="123">
        <v>0</v>
      </c>
      <c r="I19" s="123">
        <v>2</v>
      </c>
      <c r="J19" s="123">
        <v>2</v>
      </c>
      <c r="K19" s="98">
        <v>0</v>
      </c>
      <c r="L19" s="99">
        <v>6</v>
      </c>
      <c r="M19" s="100">
        <v>5</v>
      </c>
      <c r="N19" s="100">
        <v>1</v>
      </c>
      <c r="O19" s="100">
        <v>1</v>
      </c>
      <c r="P19" s="101">
        <v>1</v>
      </c>
      <c r="Q19" s="101">
        <v>3</v>
      </c>
      <c r="R19" s="102">
        <v>2</v>
      </c>
      <c r="S19" s="88">
        <v>1</v>
      </c>
      <c r="T19" s="88">
        <v>0</v>
      </c>
      <c r="U19" s="20"/>
      <c r="V19" s="36">
        <f>SUM(C19:T19)</f>
        <v>33</v>
      </c>
      <c r="W19" s="15"/>
      <c r="X19" s="57"/>
      <c r="Y19" s="57"/>
      <c r="Z19" s="57"/>
    </row>
    <row r="20" spans="1:26" ht="15.6" customHeight="1" x14ac:dyDescent="0.2">
      <c r="A20" s="229" t="s">
        <v>38</v>
      </c>
      <c r="B20" s="32" t="s">
        <v>8</v>
      </c>
      <c r="C20" s="140">
        <f>C19</f>
        <v>2</v>
      </c>
      <c r="D20" s="124">
        <f t="shared" ref="D20" si="24">C20-D18+D19</f>
        <v>2</v>
      </c>
      <c r="E20" s="124">
        <f t="shared" ref="E20" si="25">D20-E18+E19</f>
        <v>2</v>
      </c>
      <c r="F20" s="124">
        <f t="shared" ref="F20" si="26">E20-F18+F19</f>
        <v>5</v>
      </c>
      <c r="G20" s="124">
        <f t="shared" ref="G20" si="27">F20-G18+G19</f>
        <v>9</v>
      </c>
      <c r="H20" s="124">
        <f t="shared" ref="H20" si="28">G20-H18+H19</f>
        <v>9</v>
      </c>
      <c r="I20" s="124">
        <f t="shared" ref="I20" si="29">H20-I18+I19</f>
        <v>11</v>
      </c>
      <c r="J20" s="124">
        <f t="shared" ref="J20" si="30">I20-J18+J19</f>
        <v>13</v>
      </c>
      <c r="K20" s="103">
        <f t="shared" ref="K20" si="31">J20-K18+K19</f>
        <v>13</v>
      </c>
      <c r="L20" s="104">
        <f t="shared" ref="L20" si="32">K20-L18+L19</f>
        <v>19</v>
      </c>
      <c r="M20" s="105">
        <f t="shared" ref="M20" si="33">L20-M18+M19</f>
        <v>17</v>
      </c>
      <c r="N20" s="105">
        <f t="shared" ref="N20" si="34">M20-N18+N19</f>
        <v>12</v>
      </c>
      <c r="O20" s="105">
        <f t="shared" ref="O20" si="35">N20-O18+O19</f>
        <v>4</v>
      </c>
      <c r="P20" s="106">
        <f t="shared" ref="P20" si="36">O20-P18+P19</f>
        <v>4</v>
      </c>
      <c r="Q20" s="106">
        <f t="shared" ref="Q20" si="37">P20-Q18+Q19</f>
        <v>6</v>
      </c>
      <c r="R20" s="107">
        <f t="shared" ref="R20" si="38">Q20-R18+R19</f>
        <v>7</v>
      </c>
      <c r="S20" s="89">
        <f t="shared" ref="S20" si="39">R20-S18+S19</f>
        <v>5</v>
      </c>
      <c r="T20" s="89">
        <f t="shared" ref="T20" si="40">S20-T18+T19</f>
        <v>1</v>
      </c>
      <c r="U20" s="91">
        <f>T20-U18</f>
        <v>0</v>
      </c>
      <c r="V20" s="38"/>
      <c r="W20" s="3">
        <f>MAX(C20:U20)</f>
        <v>19</v>
      </c>
      <c r="X20" s="57"/>
      <c r="Y20" s="57"/>
      <c r="Z20" s="57"/>
    </row>
    <row r="21" spans="1:26" ht="15.6" customHeight="1" x14ac:dyDescent="0.2">
      <c r="A21" s="230"/>
      <c r="B21" s="32" t="s">
        <v>9</v>
      </c>
      <c r="C21" s="214"/>
      <c r="D21" s="215"/>
      <c r="E21" s="215"/>
      <c r="F21" s="125">
        <v>8.19</v>
      </c>
      <c r="G21" s="215"/>
      <c r="H21" s="215"/>
      <c r="I21" s="215"/>
      <c r="J21" s="215"/>
      <c r="K21" s="108">
        <v>8.26</v>
      </c>
      <c r="L21" s="109">
        <v>8.2799999999999994</v>
      </c>
      <c r="M21" s="215"/>
      <c r="N21" s="215"/>
      <c r="O21" s="110">
        <v>8.3699999999999992</v>
      </c>
      <c r="P21" s="215"/>
      <c r="Q21" s="215"/>
      <c r="R21" s="215"/>
      <c r="S21" s="226"/>
      <c r="T21" s="215"/>
      <c r="U21" s="227">
        <v>8.4700000000000006</v>
      </c>
      <c r="V21" s="39">
        <v>32</v>
      </c>
      <c r="W21" s="15"/>
      <c r="X21" s="57"/>
      <c r="Y21" s="57"/>
      <c r="Z21" s="57"/>
    </row>
    <row r="22" spans="1:26" ht="15.6" customHeight="1" x14ac:dyDescent="0.2">
      <c r="A22" s="231"/>
      <c r="B22" s="33" t="s">
        <v>10</v>
      </c>
      <c r="C22" s="216">
        <v>8.15</v>
      </c>
      <c r="D22" s="217"/>
      <c r="E22" s="217"/>
      <c r="F22" s="126">
        <f>F21</f>
        <v>8.19</v>
      </c>
      <c r="G22" s="217"/>
      <c r="H22" s="217"/>
      <c r="I22" s="217"/>
      <c r="J22" s="217"/>
      <c r="K22" s="108">
        <f>K21</f>
        <v>8.26</v>
      </c>
      <c r="L22" s="109">
        <f>L21</f>
        <v>8.2799999999999994</v>
      </c>
      <c r="M22" s="218"/>
      <c r="N22" s="218"/>
      <c r="O22" s="110">
        <f>O21</f>
        <v>8.3699999999999992</v>
      </c>
      <c r="P22" s="218"/>
      <c r="Q22" s="218"/>
      <c r="R22" s="218"/>
      <c r="S22" s="228"/>
      <c r="T22" s="217"/>
      <c r="U22" s="212"/>
      <c r="V22" s="38"/>
      <c r="W22" s="16"/>
      <c r="X22" s="57"/>
      <c r="Y22" s="57"/>
      <c r="Z22" s="57"/>
    </row>
    <row r="23" spans="1:26" ht="15.6" customHeight="1" thickBot="1" x14ac:dyDescent="0.25">
      <c r="A23" s="220">
        <v>512</v>
      </c>
      <c r="B23" s="59" t="s">
        <v>11</v>
      </c>
      <c r="C23" s="181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61"/>
      <c r="V23" s="62"/>
      <c r="W23" s="3"/>
      <c r="X23" s="57"/>
      <c r="Y23" s="57"/>
      <c r="Z23" s="57"/>
    </row>
    <row r="24" spans="1:26" ht="15.6" customHeight="1" x14ac:dyDescent="0.2">
      <c r="A24" s="221"/>
      <c r="B24" s="29" t="s">
        <v>5</v>
      </c>
      <c r="C24" s="149"/>
      <c r="D24" s="146">
        <v>0</v>
      </c>
      <c r="E24" s="146">
        <v>0</v>
      </c>
      <c r="F24" s="146">
        <v>0</v>
      </c>
      <c r="G24" s="146">
        <v>0</v>
      </c>
      <c r="H24" s="146">
        <v>0</v>
      </c>
      <c r="I24" s="146">
        <v>0</v>
      </c>
      <c r="J24" s="146">
        <v>0</v>
      </c>
      <c r="K24" s="146">
        <v>0</v>
      </c>
      <c r="L24" s="94">
        <v>0</v>
      </c>
      <c r="M24" s="95">
        <v>0</v>
      </c>
      <c r="N24" s="95">
        <v>3</v>
      </c>
      <c r="O24" s="95">
        <v>9</v>
      </c>
      <c r="P24" s="96">
        <v>4</v>
      </c>
      <c r="Q24" s="96">
        <v>2</v>
      </c>
      <c r="R24" s="96">
        <v>0</v>
      </c>
      <c r="S24" s="96">
        <v>2</v>
      </c>
      <c r="T24" s="96">
        <v>4</v>
      </c>
      <c r="U24" s="90">
        <v>2</v>
      </c>
      <c r="V24" s="35" t="s">
        <v>6</v>
      </c>
      <c r="W24" s="53"/>
      <c r="X24" s="57"/>
      <c r="Y24" s="57"/>
      <c r="Z24" s="57"/>
    </row>
    <row r="25" spans="1:26" ht="15.6" customHeight="1" x14ac:dyDescent="0.2">
      <c r="A25" s="219">
        <v>9.44</v>
      </c>
      <c r="B25" s="32" t="s">
        <v>7</v>
      </c>
      <c r="C25" s="140">
        <v>2</v>
      </c>
      <c r="D25" s="123">
        <v>1</v>
      </c>
      <c r="E25" s="123">
        <v>1</v>
      </c>
      <c r="F25" s="123">
        <v>4</v>
      </c>
      <c r="G25" s="123">
        <v>2</v>
      </c>
      <c r="H25" s="123">
        <v>2</v>
      </c>
      <c r="I25" s="123">
        <v>0</v>
      </c>
      <c r="J25" s="123">
        <v>0</v>
      </c>
      <c r="K25" s="123">
        <v>5</v>
      </c>
      <c r="L25" s="99">
        <v>4</v>
      </c>
      <c r="M25" s="100">
        <v>2</v>
      </c>
      <c r="N25" s="100">
        <v>2</v>
      </c>
      <c r="O25" s="100">
        <v>0</v>
      </c>
      <c r="P25" s="101">
        <v>0</v>
      </c>
      <c r="Q25" s="101">
        <v>0</v>
      </c>
      <c r="R25" s="101">
        <v>1</v>
      </c>
      <c r="S25" s="101">
        <v>0</v>
      </c>
      <c r="T25" s="101">
        <v>0</v>
      </c>
      <c r="U25" s="20"/>
      <c r="V25" s="36">
        <f>SUM(C25:T25)</f>
        <v>26</v>
      </c>
      <c r="W25" s="15"/>
      <c r="X25" s="57"/>
      <c r="Y25" s="57"/>
      <c r="Z25" s="57"/>
    </row>
    <row r="26" spans="1:26" ht="15.6" customHeight="1" x14ac:dyDescent="0.2">
      <c r="A26" s="229" t="s">
        <v>38</v>
      </c>
      <c r="B26" s="32" t="s">
        <v>8</v>
      </c>
      <c r="C26" s="140">
        <f>C25</f>
        <v>2</v>
      </c>
      <c r="D26" s="124">
        <f t="shared" ref="D26" si="41">C26-D24+D25</f>
        <v>3</v>
      </c>
      <c r="E26" s="124">
        <f t="shared" ref="E26" si="42">D26-E24+E25</f>
        <v>4</v>
      </c>
      <c r="F26" s="124">
        <f t="shared" ref="F26" si="43">E26-F24+F25</f>
        <v>8</v>
      </c>
      <c r="G26" s="124">
        <f t="shared" ref="G26" si="44">F26-G24+G25</f>
        <v>10</v>
      </c>
      <c r="H26" s="124">
        <f t="shared" ref="H26" si="45">G26-H24+H25</f>
        <v>12</v>
      </c>
      <c r="I26" s="124">
        <f t="shared" ref="I26" si="46">H26-I24+I25</f>
        <v>12</v>
      </c>
      <c r="J26" s="124">
        <f t="shared" ref="J26" si="47">I26-J24+J25</f>
        <v>12</v>
      </c>
      <c r="K26" s="103">
        <f t="shared" ref="K26" si="48">J26-K24+K25</f>
        <v>17</v>
      </c>
      <c r="L26" s="104">
        <f t="shared" ref="L26" si="49">K26-L24+L25</f>
        <v>21</v>
      </c>
      <c r="M26" s="105">
        <f t="shared" ref="M26" si="50">L26-M24+M25</f>
        <v>23</v>
      </c>
      <c r="N26" s="105">
        <f t="shared" ref="N26" si="51">M26-N24+N25</f>
        <v>22</v>
      </c>
      <c r="O26" s="105">
        <f t="shared" ref="O26" si="52">N26-O24+O25</f>
        <v>13</v>
      </c>
      <c r="P26" s="106">
        <f t="shared" ref="P26" si="53">O26-P24+P25</f>
        <v>9</v>
      </c>
      <c r="Q26" s="106">
        <f t="shared" ref="Q26" si="54">P26-Q24+Q25</f>
        <v>7</v>
      </c>
      <c r="R26" s="107">
        <f t="shared" ref="R26" si="55">Q26-R24+R25</f>
        <v>8</v>
      </c>
      <c r="S26" s="89">
        <f t="shared" ref="S26" si="56">R26-S24+S25</f>
        <v>6</v>
      </c>
      <c r="T26" s="89">
        <f t="shared" ref="T26" si="57">S26-T24+T25</f>
        <v>2</v>
      </c>
      <c r="U26" s="91">
        <f>T26-U24</f>
        <v>0</v>
      </c>
      <c r="V26" s="38"/>
      <c r="W26" s="3">
        <f>MAX(C26:U26)</f>
        <v>23</v>
      </c>
      <c r="X26" s="57"/>
      <c r="Y26" s="57"/>
      <c r="Z26" s="57"/>
    </row>
    <row r="27" spans="1:26" ht="15.6" customHeight="1" x14ac:dyDescent="0.2">
      <c r="A27" s="230"/>
      <c r="B27" s="32" t="s">
        <v>9</v>
      </c>
      <c r="C27" s="214"/>
      <c r="D27" s="215"/>
      <c r="E27" s="215"/>
      <c r="F27" s="125">
        <v>9.49</v>
      </c>
      <c r="G27" s="215"/>
      <c r="H27" s="215"/>
      <c r="I27" s="215"/>
      <c r="J27" s="215"/>
      <c r="K27" s="108">
        <v>9.56</v>
      </c>
      <c r="L27" s="109">
        <v>9.58</v>
      </c>
      <c r="M27" s="215"/>
      <c r="N27" s="215"/>
      <c r="O27" s="110">
        <v>10.06</v>
      </c>
      <c r="P27" s="215"/>
      <c r="Q27" s="215"/>
      <c r="R27" s="215"/>
      <c r="S27" s="226"/>
      <c r="T27" s="215"/>
      <c r="U27" s="227">
        <v>10.17</v>
      </c>
      <c r="V27" s="39">
        <v>33</v>
      </c>
      <c r="W27" s="15"/>
      <c r="X27" s="57"/>
      <c r="Y27" s="57"/>
      <c r="Z27" s="57"/>
    </row>
    <row r="28" spans="1:26" ht="15.6" customHeight="1" x14ac:dyDescent="0.2">
      <c r="A28" s="231"/>
      <c r="B28" s="33" t="s">
        <v>10</v>
      </c>
      <c r="C28" s="216">
        <v>9.44</v>
      </c>
      <c r="D28" s="217"/>
      <c r="E28" s="217"/>
      <c r="F28" s="126">
        <f>F27</f>
        <v>9.49</v>
      </c>
      <c r="G28" s="217"/>
      <c r="H28" s="217"/>
      <c r="I28" s="217"/>
      <c r="J28" s="217"/>
      <c r="K28" s="108">
        <f>K27</f>
        <v>9.56</v>
      </c>
      <c r="L28" s="109">
        <f>L27</f>
        <v>9.58</v>
      </c>
      <c r="M28" s="218"/>
      <c r="N28" s="218"/>
      <c r="O28" s="110">
        <f>O27</f>
        <v>10.06</v>
      </c>
      <c r="P28" s="218"/>
      <c r="Q28" s="218"/>
      <c r="R28" s="218"/>
      <c r="S28" s="228"/>
      <c r="T28" s="217"/>
      <c r="U28" s="212"/>
      <c r="V28" s="38"/>
      <c r="W28" s="16"/>
      <c r="X28" s="57"/>
      <c r="Y28" s="57"/>
      <c r="Z28" s="57"/>
    </row>
    <row r="29" spans="1:26" ht="15.6" customHeight="1" thickBot="1" x14ac:dyDescent="0.25">
      <c r="A29" s="220">
        <v>512</v>
      </c>
      <c r="B29" s="59" t="s">
        <v>11</v>
      </c>
      <c r="C29" s="181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61"/>
      <c r="V29" s="62"/>
      <c r="W29" s="3"/>
      <c r="X29" s="57"/>
      <c r="Y29" s="57"/>
      <c r="Z29" s="57"/>
    </row>
    <row r="30" spans="1:26" ht="15.6" customHeight="1" x14ac:dyDescent="0.2">
      <c r="A30" s="221"/>
      <c r="B30" s="29" t="s">
        <v>5</v>
      </c>
      <c r="C30" s="149"/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94" t="s">
        <v>49</v>
      </c>
      <c r="M30" s="95">
        <v>0</v>
      </c>
      <c r="N30" s="95">
        <v>7</v>
      </c>
      <c r="O30" s="95">
        <v>11</v>
      </c>
      <c r="P30" s="96">
        <v>3</v>
      </c>
      <c r="Q30" s="96">
        <v>2</v>
      </c>
      <c r="R30" s="96">
        <v>2</v>
      </c>
      <c r="S30" s="96">
        <v>1</v>
      </c>
      <c r="T30" s="96">
        <v>3</v>
      </c>
      <c r="U30" s="90">
        <v>2</v>
      </c>
      <c r="V30" s="35" t="s">
        <v>6</v>
      </c>
      <c r="W30" s="53"/>
      <c r="X30" s="57"/>
      <c r="Y30" s="57"/>
      <c r="Z30" s="57"/>
    </row>
    <row r="31" spans="1:26" ht="15.6" customHeight="1" x14ac:dyDescent="0.2">
      <c r="A31" s="219">
        <v>12.55</v>
      </c>
      <c r="B31" s="32" t="s">
        <v>7</v>
      </c>
      <c r="C31" s="140">
        <v>3</v>
      </c>
      <c r="D31" s="123">
        <v>1</v>
      </c>
      <c r="E31" s="123">
        <v>1</v>
      </c>
      <c r="F31" s="123">
        <v>3</v>
      </c>
      <c r="G31" s="123">
        <v>2</v>
      </c>
      <c r="H31" s="123">
        <v>3</v>
      </c>
      <c r="I31" s="123">
        <v>0</v>
      </c>
      <c r="J31" s="123">
        <v>0</v>
      </c>
      <c r="K31" s="123">
        <v>8</v>
      </c>
      <c r="L31" s="99" t="s">
        <v>49</v>
      </c>
      <c r="M31" s="100">
        <v>4</v>
      </c>
      <c r="N31" s="100">
        <v>2</v>
      </c>
      <c r="O31" s="100">
        <v>0</v>
      </c>
      <c r="P31" s="101">
        <v>2</v>
      </c>
      <c r="Q31" s="101">
        <v>0</v>
      </c>
      <c r="R31" s="101">
        <v>0</v>
      </c>
      <c r="S31" s="101">
        <v>2</v>
      </c>
      <c r="T31" s="101">
        <v>0</v>
      </c>
      <c r="U31" s="20"/>
      <c r="V31" s="36">
        <f>SUM(C31:T31)</f>
        <v>31</v>
      </c>
      <c r="W31" s="15"/>
      <c r="X31" s="57"/>
      <c r="Y31" s="57"/>
      <c r="Z31" s="57"/>
    </row>
    <row r="32" spans="1:26" ht="15.6" customHeight="1" x14ac:dyDescent="0.2">
      <c r="A32" s="229" t="s">
        <v>38</v>
      </c>
      <c r="B32" s="32" t="s">
        <v>8</v>
      </c>
      <c r="C32" s="140">
        <f>C31</f>
        <v>3</v>
      </c>
      <c r="D32" s="124">
        <f t="shared" ref="D32" si="58">C32-D30+D31</f>
        <v>4</v>
      </c>
      <c r="E32" s="124">
        <f t="shared" ref="E32" si="59">D32-E30+E31</f>
        <v>5</v>
      </c>
      <c r="F32" s="124">
        <f t="shared" ref="F32" si="60">E32-F30+F31</f>
        <v>8</v>
      </c>
      <c r="G32" s="124">
        <f t="shared" ref="G32" si="61">F32-G30+G31</f>
        <v>10</v>
      </c>
      <c r="H32" s="124">
        <f t="shared" ref="H32" si="62">G32-H30+H31</f>
        <v>13</v>
      </c>
      <c r="I32" s="124">
        <f t="shared" ref="I32" si="63">H32-I30+I31</f>
        <v>13</v>
      </c>
      <c r="J32" s="124">
        <f t="shared" ref="J32" si="64">I32-J30+J31</f>
        <v>13</v>
      </c>
      <c r="K32" s="103">
        <f t="shared" ref="K32" si="65">J32-K30+K31</f>
        <v>21</v>
      </c>
      <c r="L32" s="104" t="s">
        <v>49</v>
      </c>
      <c r="M32" s="105">
        <f>K32-M30+M31</f>
        <v>25</v>
      </c>
      <c r="N32" s="105">
        <f t="shared" ref="N32" si="66">M32-N30+N31</f>
        <v>20</v>
      </c>
      <c r="O32" s="105">
        <f t="shared" ref="O32" si="67">N32-O30+O31</f>
        <v>9</v>
      </c>
      <c r="P32" s="106">
        <f t="shared" ref="P32" si="68">O32-P30+P31</f>
        <v>8</v>
      </c>
      <c r="Q32" s="106">
        <f t="shared" ref="Q32" si="69">P32-Q30+Q31</f>
        <v>6</v>
      </c>
      <c r="R32" s="107">
        <f t="shared" ref="R32" si="70">Q32-R30+R31</f>
        <v>4</v>
      </c>
      <c r="S32" s="89">
        <f t="shared" ref="S32" si="71">R32-S30+S31</f>
        <v>5</v>
      </c>
      <c r="T32" s="89">
        <f t="shared" ref="T32" si="72">S32-T30+T31</f>
        <v>2</v>
      </c>
      <c r="U32" s="91">
        <f>T32-U30</f>
        <v>0</v>
      </c>
      <c r="V32" s="38"/>
      <c r="W32" s="3">
        <f>MAX(C32:U32)</f>
        <v>25</v>
      </c>
      <c r="X32" s="57"/>
      <c r="Y32" s="57"/>
      <c r="Z32" s="57"/>
    </row>
    <row r="33" spans="1:26" ht="15.6" customHeight="1" x14ac:dyDescent="0.2">
      <c r="A33" s="230"/>
      <c r="B33" s="32" t="s">
        <v>9</v>
      </c>
      <c r="C33" s="214"/>
      <c r="D33" s="215"/>
      <c r="E33" s="215"/>
      <c r="F33" s="125">
        <v>13</v>
      </c>
      <c r="G33" s="215"/>
      <c r="H33" s="215"/>
      <c r="I33" s="215"/>
      <c r="J33" s="215"/>
      <c r="K33" s="108">
        <v>13.06</v>
      </c>
      <c r="L33" s="109" t="s">
        <v>49</v>
      </c>
      <c r="M33" s="215"/>
      <c r="N33" s="215"/>
      <c r="O33" s="110">
        <v>13.15</v>
      </c>
      <c r="P33" s="215"/>
      <c r="Q33" s="215"/>
      <c r="R33" s="215"/>
      <c r="S33" s="226"/>
      <c r="T33" s="215"/>
      <c r="U33" s="227">
        <v>13.28</v>
      </c>
      <c r="V33" s="39">
        <v>33</v>
      </c>
      <c r="W33" s="15"/>
      <c r="X33" s="57"/>
      <c r="Y33" s="57"/>
      <c r="Z33" s="57"/>
    </row>
    <row r="34" spans="1:26" ht="15.6" customHeight="1" x14ac:dyDescent="0.2">
      <c r="A34" s="231"/>
      <c r="B34" s="33" t="s">
        <v>10</v>
      </c>
      <c r="C34" s="216">
        <v>12.55</v>
      </c>
      <c r="D34" s="217"/>
      <c r="E34" s="217"/>
      <c r="F34" s="126">
        <f>F33</f>
        <v>13</v>
      </c>
      <c r="G34" s="217"/>
      <c r="H34" s="217"/>
      <c r="I34" s="217"/>
      <c r="J34" s="217"/>
      <c r="K34" s="108">
        <f>K33</f>
        <v>13.06</v>
      </c>
      <c r="L34" s="109" t="s">
        <v>49</v>
      </c>
      <c r="M34" s="218"/>
      <c r="N34" s="218"/>
      <c r="O34" s="110">
        <f>O33</f>
        <v>13.15</v>
      </c>
      <c r="P34" s="218"/>
      <c r="Q34" s="218"/>
      <c r="R34" s="218"/>
      <c r="S34" s="228"/>
      <c r="T34" s="217"/>
      <c r="U34" s="212"/>
      <c r="V34" s="38"/>
      <c r="W34" s="16"/>
      <c r="X34" s="57"/>
      <c r="Y34" s="57"/>
      <c r="Z34" s="57"/>
    </row>
    <row r="35" spans="1:26" ht="15.6" customHeight="1" thickBot="1" x14ac:dyDescent="0.25">
      <c r="A35" s="220">
        <v>510</v>
      </c>
      <c r="B35" s="59" t="s">
        <v>11</v>
      </c>
      <c r="C35" s="181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61"/>
      <c r="V35" s="62"/>
      <c r="W35" s="3"/>
      <c r="X35" s="57"/>
      <c r="Y35" s="57"/>
      <c r="Z35" s="57"/>
    </row>
    <row r="36" spans="1:26" ht="15.6" customHeight="1" x14ac:dyDescent="0.2">
      <c r="A36" s="221"/>
      <c r="B36" s="29" t="s">
        <v>5</v>
      </c>
      <c r="C36" s="149"/>
      <c r="D36" s="146">
        <v>0</v>
      </c>
      <c r="E36" s="146">
        <v>0</v>
      </c>
      <c r="F36" s="146">
        <v>0</v>
      </c>
      <c r="G36" s="146">
        <v>0</v>
      </c>
      <c r="H36" s="146">
        <v>0</v>
      </c>
      <c r="I36" s="146">
        <v>0</v>
      </c>
      <c r="J36" s="146">
        <v>0</v>
      </c>
      <c r="K36" s="146">
        <v>0</v>
      </c>
      <c r="L36" s="94">
        <v>0</v>
      </c>
      <c r="M36" s="95">
        <v>4</v>
      </c>
      <c r="N36" s="95">
        <v>0</v>
      </c>
      <c r="O36" s="95">
        <v>10</v>
      </c>
      <c r="P36" s="96">
        <v>0</v>
      </c>
      <c r="Q36" s="96">
        <v>0</v>
      </c>
      <c r="R36" s="96">
        <v>0</v>
      </c>
      <c r="S36" s="96">
        <v>5</v>
      </c>
      <c r="T36" s="96">
        <v>2</v>
      </c>
      <c r="U36" s="90">
        <v>2</v>
      </c>
      <c r="V36" s="35" t="s">
        <v>6</v>
      </c>
      <c r="W36" s="53"/>
      <c r="X36" s="57"/>
      <c r="Y36" s="57"/>
      <c r="Z36" s="57"/>
    </row>
    <row r="37" spans="1:26" ht="15.6" customHeight="1" x14ac:dyDescent="0.2">
      <c r="A37" s="219">
        <v>14.05</v>
      </c>
      <c r="B37" s="32" t="s">
        <v>7</v>
      </c>
      <c r="C37" s="140">
        <v>1</v>
      </c>
      <c r="D37" s="123">
        <v>0</v>
      </c>
      <c r="E37" s="123">
        <v>0</v>
      </c>
      <c r="F37" s="123">
        <v>1</v>
      </c>
      <c r="G37" s="123">
        <v>0</v>
      </c>
      <c r="H37" s="123">
        <v>1</v>
      </c>
      <c r="I37" s="123">
        <v>0</v>
      </c>
      <c r="J37" s="123">
        <v>0</v>
      </c>
      <c r="K37" s="123">
        <v>6</v>
      </c>
      <c r="L37" s="99">
        <v>7</v>
      </c>
      <c r="M37" s="100">
        <v>0</v>
      </c>
      <c r="N37" s="100">
        <v>0</v>
      </c>
      <c r="O37" s="100">
        <v>0</v>
      </c>
      <c r="P37" s="101">
        <v>6</v>
      </c>
      <c r="Q37" s="101">
        <v>1</v>
      </c>
      <c r="R37" s="101">
        <v>0</v>
      </c>
      <c r="S37" s="101">
        <v>0</v>
      </c>
      <c r="T37" s="101">
        <v>0</v>
      </c>
      <c r="U37" s="20"/>
      <c r="V37" s="36">
        <f>SUM(C37:T37)</f>
        <v>23</v>
      </c>
      <c r="W37" s="15"/>
      <c r="X37" s="57"/>
      <c r="Y37" s="57"/>
      <c r="Z37" s="57"/>
    </row>
    <row r="38" spans="1:26" ht="15.6" customHeight="1" x14ac:dyDescent="0.2">
      <c r="A38" s="229" t="s">
        <v>38</v>
      </c>
      <c r="B38" s="32" t="s">
        <v>8</v>
      </c>
      <c r="C38" s="140">
        <f>C37</f>
        <v>1</v>
      </c>
      <c r="D38" s="124">
        <f t="shared" ref="D38" si="73">C38-D36+D37</f>
        <v>1</v>
      </c>
      <c r="E38" s="124">
        <f t="shared" ref="E38" si="74">D38-E36+E37</f>
        <v>1</v>
      </c>
      <c r="F38" s="124">
        <f t="shared" ref="F38" si="75">E38-F36+F37</f>
        <v>2</v>
      </c>
      <c r="G38" s="124">
        <f t="shared" ref="G38" si="76">F38-G36+G37</f>
        <v>2</v>
      </c>
      <c r="H38" s="124">
        <f t="shared" ref="H38" si="77">G38-H36+H37</f>
        <v>3</v>
      </c>
      <c r="I38" s="124">
        <f t="shared" ref="I38" si="78">H38-I36+I37</f>
        <v>3</v>
      </c>
      <c r="J38" s="124">
        <f t="shared" ref="J38" si="79">I38-J36+J37</f>
        <v>3</v>
      </c>
      <c r="K38" s="103">
        <f t="shared" ref="K38" si="80">J38-K36+K37</f>
        <v>9</v>
      </c>
      <c r="L38" s="104">
        <f t="shared" ref="L38" si="81">K38-L36+L37</f>
        <v>16</v>
      </c>
      <c r="M38" s="105">
        <f t="shared" ref="M38" si="82">L38-M36+M37</f>
        <v>12</v>
      </c>
      <c r="N38" s="105">
        <f t="shared" ref="N38" si="83">M38-N36+N37</f>
        <v>12</v>
      </c>
      <c r="O38" s="105">
        <f t="shared" ref="O38" si="84">N38-O36+O37</f>
        <v>2</v>
      </c>
      <c r="P38" s="106">
        <f t="shared" ref="P38" si="85">O38-P36+P37</f>
        <v>8</v>
      </c>
      <c r="Q38" s="106">
        <f t="shared" ref="Q38" si="86">P38-Q36+Q37</f>
        <v>9</v>
      </c>
      <c r="R38" s="107">
        <f t="shared" ref="R38" si="87">Q38-R36+R37</f>
        <v>9</v>
      </c>
      <c r="S38" s="89">
        <f t="shared" ref="S38" si="88">R38-S36+S37</f>
        <v>4</v>
      </c>
      <c r="T38" s="89">
        <f t="shared" ref="T38" si="89">S38-T36+T37</f>
        <v>2</v>
      </c>
      <c r="U38" s="91">
        <f>T38-U36</f>
        <v>0</v>
      </c>
      <c r="V38" s="38"/>
      <c r="W38" s="3">
        <f>MAX(C38:U38)</f>
        <v>16</v>
      </c>
      <c r="X38" s="57"/>
      <c r="Y38" s="57"/>
      <c r="Z38" s="57"/>
    </row>
    <row r="39" spans="1:26" ht="15.6" customHeight="1" x14ac:dyDescent="0.2">
      <c r="A39" s="230"/>
      <c r="B39" s="32" t="s">
        <v>9</v>
      </c>
      <c r="C39" s="214"/>
      <c r="D39" s="215"/>
      <c r="E39" s="215"/>
      <c r="F39" s="125">
        <v>17.07</v>
      </c>
      <c r="G39" s="215"/>
      <c r="H39" s="215"/>
      <c r="I39" s="215"/>
      <c r="J39" s="215"/>
      <c r="K39" s="108">
        <v>14.15</v>
      </c>
      <c r="L39" s="109">
        <v>14.18</v>
      </c>
      <c r="M39" s="215"/>
      <c r="N39" s="215"/>
      <c r="O39" s="110">
        <v>14.26</v>
      </c>
      <c r="P39" s="215"/>
      <c r="Q39" s="215"/>
      <c r="R39" s="215"/>
      <c r="S39" s="226"/>
      <c r="T39" s="215"/>
      <c r="U39" s="227">
        <v>14.36</v>
      </c>
      <c r="V39" s="39">
        <v>31</v>
      </c>
      <c r="W39" s="15"/>
      <c r="X39" s="57"/>
      <c r="Y39" s="57"/>
      <c r="Z39" s="57"/>
    </row>
    <row r="40" spans="1:26" ht="15.6" customHeight="1" x14ac:dyDescent="0.2">
      <c r="A40" s="231"/>
      <c r="B40" s="33" t="s">
        <v>10</v>
      </c>
      <c r="C40" s="216">
        <v>14.05</v>
      </c>
      <c r="D40" s="217"/>
      <c r="E40" s="217"/>
      <c r="F40" s="126">
        <f>F39</f>
        <v>17.07</v>
      </c>
      <c r="G40" s="217"/>
      <c r="H40" s="217"/>
      <c r="I40" s="217"/>
      <c r="J40" s="217"/>
      <c r="K40" s="108">
        <f>K39</f>
        <v>14.15</v>
      </c>
      <c r="L40" s="109">
        <f>L39</f>
        <v>14.18</v>
      </c>
      <c r="M40" s="218"/>
      <c r="N40" s="218"/>
      <c r="O40" s="110">
        <f>O39</f>
        <v>14.26</v>
      </c>
      <c r="P40" s="218"/>
      <c r="Q40" s="218"/>
      <c r="R40" s="218"/>
      <c r="S40" s="228"/>
      <c r="T40" s="217"/>
      <c r="U40" s="212"/>
      <c r="V40" s="38"/>
      <c r="W40" s="16"/>
      <c r="X40" s="57"/>
      <c r="Y40" s="57"/>
      <c r="Z40" s="57"/>
    </row>
    <row r="41" spans="1:26" ht="15.6" customHeight="1" thickBot="1" x14ac:dyDescent="0.25">
      <c r="A41" s="59">
        <v>510</v>
      </c>
      <c r="B41" s="59" t="s">
        <v>11</v>
      </c>
      <c r="C41" s="205" t="s">
        <v>65</v>
      </c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61"/>
      <c r="V41" s="62"/>
      <c r="W41" s="3"/>
      <c r="X41" s="57"/>
      <c r="Y41" s="57"/>
      <c r="Z41" s="57"/>
    </row>
    <row r="42" spans="1:26" ht="15.6" customHeight="1" x14ac:dyDescent="0.2">
      <c r="A42" s="64"/>
      <c r="B42" s="29" t="s">
        <v>5</v>
      </c>
      <c r="C42" s="149"/>
      <c r="D42" s="146">
        <v>0</v>
      </c>
      <c r="E42" s="146">
        <v>0</v>
      </c>
      <c r="F42" s="146">
        <v>0</v>
      </c>
      <c r="G42" s="146">
        <v>0</v>
      </c>
      <c r="H42" s="146">
        <v>0</v>
      </c>
      <c r="I42" s="146">
        <v>0</v>
      </c>
      <c r="J42" s="146">
        <v>0</v>
      </c>
      <c r="K42" s="146">
        <v>0</v>
      </c>
      <c r="L42" s="94">
        <v>0</v>
      </c>
      <c r="M42" s="95">
        <v>0</v>
      </c>
      <c r="N42" s="95">
        <v>1</v>
      </c>
      <c r="O42" s="95">
        <v>12</v>
      </c>
      <c r="P42" s="96">
        <v>3</v>
      </c>
      <c r="Q42" s="96">
        <v>0</v>
      </c>
      <c r="R42" s="96">
        <v>2</v>
      </c>
      <c r="S42" s="96">
        <v>4</v>
      </c>
      <c r="T42" s="96">
        <v>9</v>
      </c>
      <c r="U42" s="90">
        <v>4</v>
      </c>
      <c r="V42" s="35" t="s">
        <v>6</v>
      </c>
      <c r="W42" s="53"/>
      <c r="X42" s="57"/>
      <c r="Y42" s="57"/>
      <c r="Z42" s="57"/>
    </row>
    <row r="43" spans="1:26" ht="15.6" customHeight="1" x14ac:dyDescent="0.2">
      <c r="A43" s="31">
        <v>15.15</v>
      </c>
      <c r="B43" s="32" t="s">
        <v>7</v>
      </c>
      <c r="C43" s="140">
        <v>4</v>
      </c>
      <c r="D43" s="123">
        <v>0</v>
      </c>
      <c r="E43" s="123">
        <v>2</v>
      </c>
      <c r="F43" s="123">
        <v>2</v>
      </c>
      <c r="G43" s="123">
        <v>1</v>
      </c>
      <c r="H43" s="123">
        <v>0</v>
      </c>
      <c r="I43" s="123">
        <v>0</v>
      </c>
      <c r="J43" s="123">
        <v>0</v>
      </c>
      <c r="K43" s="123">
        <v>2</v>
      </c>
      <c r="L43" s="99">
        <v>2</v>
      </c>
      <c r="M43" s="100">
        <v>5</v>
      </c>
      <c r="N43" s="100">
        <v>1</v>
      </c>
      <c r="O43" s="100">
        <v>3</v>
      </c>
      <c r="P43" s="101">
        <v>10</v>
      </c>
      <c r="Q43" s="101">
        <v>0</v>
      </c>
      <c r="R43" s="101">
        <v>2</v>
      </c>
      <c r="S43" s="101">
        <v>0</v>
      </c>
      <c r="T43" s="101">
        <v>0</v>
      </c>
      <c r="U43" s="20"/>
      <c r="V43" s="36">
        <f>SUM(C43:T43)</f>
        <v>34</v>
      </c>
      <c r="W43" s="15"/>
      <c r="X43" s="57"/>
      <c r="Y43" s="57"/>
      <c r="Z43" s="57"/>
    </row>
    <row r="44" spans="1:26" ht="15.6" customHeight="1" x14ac:dyDescent="0.2">
      <c r="A44" s="232" t="s">
        <v>38</v>
      </c>
      <c r="B44" s="32" t="s">
        <v>8</v>
      </c>
      <c r="C44" s="140">
        <v>5</v>
      </c>
      <c r="D44" s="124">
        <f t="shared" ref="D44" si="90">C44-D42+D43</f>
        <v>5</v>
      </c>
      <c r="E44" s="124">
        <f t="shared" ref="E44" si="91">D44-E42+E43</f>
        <v>7</v>
      </c>
      <c r="F44" s="124">
        <f t="shared" ref="F44" si="92">E44-F42+F43</f>
        <v>9</v>
      </c>
      <c r="G44" s="124">
        <f t="shared" ref="G44" si="93">F44-G42+G43</f>
        <v>10</v>
      </c>
      <c r="H44" s="124">
        <f t="shared" ref="H44" si="94">G44-H42+H43</f>
        <v>10</v>
      </c>
      <c r="I44" s="124">
        <f t="shared" ref="I44" si="95">H44-I42+I43</f>
        <v>10</v>
      </c>
      <c r="J44" s="124">
        <f t="shared" ref="J44" si="96">I44-J42+J43</f>
        <v>10</v>
      </c>
      <c r="K44" s="103">
        <f t="shared" ref="K44" si="97">J44-K42+K43</f>
        <v>12</v>
      </c>
      <c r="L44" s="104">
        <f t="shared" ref="L44" si="98">K44-L42+L43</f>
        <v>14</v>
      </c>
      <c r="M44" s="105">
        <f t="shared" ref="M44" si="99">L44-M42+M43</f>
        <v>19</v>
      </c>
      <c r="N44" s="105">
        <f t="shared" ref="N44" si="100">M44-N42+N43</f>
        <v>19</v>
      </c>
      <c r="O44" s="105">
        <f t="shared" ref="O44" si="101">N44-O42+O43</f>
        <v>10</v>
      </c>
      <c r="P44" s="106">
        <f t="shared" ref="P44" si="102">O44-P42+P43</f>
        <v>17</v>
      </c>
      <c r="Q44" s="106">
        <f t="shared" ref="Q44" si="103">P44-Q42+Q43</f>
        <v>17</v>
      </c>
      <c r="R44" s="107">
        <f t="shared" ref="R44" si="104">Q44-R42+R43</f>
        <v>17</v>
      </c>
      <c r="S44" s="89">
        <f t="shared" ref="S44" si="105">R44-S42+S43</f>
        <v>13</v>
      </c>
      <c r="T44" s="89">
        <f t="shared" ref="T44" si="106">S44-T42+T43</f>
        <v>4</v>
      </c>
      <c r="U44" s="91">
        <f>T44-U42</f>
        <v>0</v>
      </c>
      <c r="V44" s="38"/>
      <c r="W44" s="3">
        <f>MAX(C44:U44)</f>
        <v>19</v>
      </c>
      <c r="X44" s="57"/>
      <c r="Y44" s="57"/>
      <c r="Z44" s="57"/>
    </row>
    <row r="45" spans="1:26" ht="15.6" customHeight="1" x14ac:dyDescent="0.2">
      <c r="A45" s="233"/>
      <c r="B45" s="32" t="s">
        <v>9</v>
      </c>
      <c r="C45" s="214"/>
      <c r="D45" s="215"/>
      <c r="E45" s="215"/>
      <c r="F45" s="125">
        <v>15.2</v>
      </c>
      <c r="G45" s="215"/>
      <c r="H45" s="215"/>
      <c r="I45" s="215"/>
      <c r="J45" s="215"/>
      <c r="K45" s="108">
        <v>15.26</v>
      </c>
      <c r="L45" s="109">
        <v>15.28</v>
      </c>
      <c r="M45" s="215"/>
      <c r="N45" s="215"/>
      <c r="O45" s="110">
        <v>15.38</v>
      </c>
      <c r="P45" s="215"/>
      <c r="Q45" s="215"/>
      <c r="R45" s="215"/>
      <c r="S45" s="226"/>
      <c r="T45" s="215"/>
      <c r="U45" s="227">
        <v>15.49</v>
      </c>
      <c r="V45" s="39">
        <v>32</v>
      </c>
      <c r="W45" s="15"/>
      <c r="X45" s="57"/>
      <c r="Y45" s="57"/>
      <c r="Z45" s="57"/>
    </row>
    <row r="46" spans="1:26" ht="15.6" customHeight="1" x14ac:dyDescent="0.2">
      <c r="A46" s="234"/>
      <c r="B46" s="33" t="s">
        <v>10</v>
      </c>
      <c r="C46" s="216">
        <v>15.17</v>
      </c>
      <c r="D46" s="217"/>
      <c r="E46" s="217"/>
      <c r="F46" s="126">
        <f>F45</f>
        <v>15.2</v>
      </c>
      <c r="G46" s="217"/>
      <c r="H46" s="217"/>
      <c r="I46" s="217"/>
      <c r="J46" s="217"/>
      <c r="K46" s="108">
        <f>K45</f>
        <v>15.26</v>
      </c>
      <c r="L46" s="109">
        <f>L45</f>
        <v>15.28</v>
      </c>
      <c r="M46" s="218"/>
      <c r="N46" s="218"/>
      <c r="O46" s="110">
        <f>O45</f>
        <v>15.38</v>
      </c>
      <c r="P46" s="218"/>
      <c r="Q46" s="218"/>
      <c r="R46" s="218"/>
      <c r="S46" s="228"/>
      <c r="T46" s="217"/>
      <c r="U46" s="212"/>
      <c r="V46" s="38"/>
      <c r="W46" s="16"/>
      <c r="X46" s="57"/>
      <c r="Y46" s="57"/>
      <c r="Z46" s="57"/>
    </row>
    <row r="47" spans="1:26" ht="15.6" customHeight="1" thickBot="1" x14ac:dyDescent="0.25">
      <c r="A47" s="59">
        <v>510</v>
      </c>
      <c r="B47" s="59" t="s">
        <v>11</v>
      </c>
      <c r="C47" s="181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61"/>
      <c r="V47" s="62"/>
      <c r="W47" s="3"/>
      <c r="X47" s="57"/>
      <c r="Y47" s="57"/>
      <c r="Z47" s="57"/>
    </row>
    <row r="48" spans="1:26" ht="15.6" customHeight="1" x14ac:dyDescent="0.2">
      <c r="A48" s="64"/>
      <c r="B48" s="29" t="s">
        <v>5</v>
      </c>
      <c r="C48" s="149"/>
      <c r="D48" s="146">
        <v>0</v>
      </c>
      <c r="E48" s="146">
        <v>0</v>
      </c>
      <c r="F48" s="146">
        <v>0</v>
      </c>
      <c r="G48" s="146">
        <v>0</v>
      </c>
      <c r="H48" s="146">
        <v>0</v>
      </c>
      <c r="I48" s="146">
        <v>0</v>
      </c>
      <c r="J48" s="146">
        <v>0</v>
      </c>
      <c r="K48" s="146">
        <v>0</v>
      </c>
      <c r="L48" s="94">
        <v>0</v>
      </c>
      <c r="M48" s="95">
        <v>0</v>
      </c>
      <c r="N48" s="95">
        <v>1</v>
      </c>
      <c r="O48" s="95">
        <v>14</v>
      </c>
      <c r="P48" s="96" t="s">
        <v>49</v>
      </c>
      <c r="Q48" s="96" t="s">
        <v>49</v>
      </c>
      <c r="R48" s="97" t="s">
        <v>49</v>
      </c>
      <c r="S48" s="87" t="s">
        <v>49</v>
      </c>
      <c r="T48" s="87" t="s">
        <v>49</v>
      </c>
      <c r="U48" s="90" t="s">
        <v>49</v>
      </c>
      <c r="V48" s="35" t="s">
        <v>6</v>
      </c>
      <c r="W48" s="53"/>
      <c r="X48" s="57"/>
      <c r="Y48" s="57"/>
      <c r="Z48" s="57"/>
    </row>
    <row r="49" spans="1:26" ht="15.6" customHeight="1" x14ac:dyDescent="0.2">
      <c r="A49" s="31">
        <v>16.3</v>
      </c>
      <c r="B49" s="32" t="s">
        <v>7</v>
      </c>
      <c r="C49" s="140">
        <v>2</v>
      </c>
      <c r="D49" s="123">
        <v>1</v>
      </c>
      <c r="E49" s="123">
        <v>1</v>
      </c>
      <c r="F49" s="123">
        <v>1</v>
      </c>
      <c r="G49" s="123">
        <v>1</v>
      </c>
      <c r="H49" s="123">
        <v>0</v>
      </c>
      <c r="I49" s="123">
        <v>1</v>
      </c>
      <c r="J49" s="123">
        <v>0</v>
      </c>
      <c r="K49" s="123">
        <v>4</v>
      </c>
      <c r="L49" s="99">
        <v>1</v>
      </c>
      <c r="M49" s="100">
        <v>2</v>
      </c>
      <c r="N49" s="100">
        <v>1</v>
      </c>
      <c r="O49" s="100" t="s">
        <v>49</v>
      </c>
      <c r="P49" s="101" t="s">
        <v>49</v>
      </c>
      <c r="Q49" s="101" t="s">
        <v>49</v>
      </c>
      <c r="R49" s="102" t="s">
        <v>49</v>
      </c>
      <c r="S49" s="88" t="s">
        <v>49</v>
      </c>
      <c r="T49" s="88" t="s">
        <v>49</v>
      </c>
      <c r="U49" s="20"/>
      <c r="V49" s="36">
        <f>SUM(C49:T49)</f>
        <v>15</v>
      </c>
      <c r="W49" s="15"/>
      <c r="X49" s="57"/>
      <c r="Y49" s="57"/>
      <c r="Z49" s="57"/>
    </row>
    <row r="50" spans="1:26" ht="15.6" customHeight="1" x14ac:dyDescent="0.2">
      <c r="A50" s="232" t="s">
        <v>38</v>
      </c>
      <c r="B50" s="32" t="s">
        <v>8</v>
      </c>
      <c r="C50" s="140">
        <f>C49</f>
        <v>2</v>
      </c>
      <c r="D50" s="124">
        <f t="shared" ref="D50" si="107">C50-D48+D49</f>
        <v>3</v>
      </c>
      <c r="E50" s="124">
        <f t="shared" ref="E50" si="108">D50-E48+E49</f>
        <v>4</v>
      </c>
      <c r="F50" s="124">
        <f t="shared" ref="F50" si="109">E50-F48+F49</f>
        <v>5</v>
      </c>
      <c r="G50" s="124">
        <f t="shared" ref="G50" si="110">F50-G48+G49</f>
        <v>6</v>
      </c>
      <c r="H50" s="124">
        <f t="shared" ref="H50" si="111">G50-H48+H49</f>
        <v>6</v>
      </c>
      <c r="I50" s="124">
        <f t="shared" ref="I50" si="112">H50-I48+I49</f>
        <v>7</v>
      </c>
      <c r="J50" s="124">
        <f t="shared" ref="J50" si="113">I50-J48+J49</f>
        <v>7</v>
      </c>
      <c r="K50" s="103">
        <f t="shared" ref="K50" si="114">J50-K48+K49</f>
        <v>11</v>
      </c>
      <c r="L50" s="104">
        <f t="shared" ref="L50" si="115">K50-L48+L49</f>
        <v>12</v>
      </c>
      <c r="M50" s="105">
        <f t="shared" ref="M50" si="116">L50-M48+M49</f>
        <v>14</v>
      </c>
      <c r="N50" s="105">
        <f t="shared" ref="N50" si="117">M50-N48+N49</f>
        <v>14</v>
      </c>
      <c r="O50" s="105">
        <f>N50-O48</f>
        <v>0</v>
      </c>
      <c r="P50" s="106" t="s">
        <v>49</v>
      </c>
      <c r="Q50" s="106" t="s">
        <v>49</v>
      </c>
      <c r="R50" s="107" t="s">
        <v>49</v>
      </c>
      <c r="S50" s="89" t="s">
        <v>49</v>
      </c>
      <c r="T50" s="89" t="s">
        <v>49</v>
      </c>
      <c r="U50" s="91" t="s">
        <v>49</v>
      </c>
      <c r="V50" s="38"/>
      <c r="W50" s="3">
        <f>MAX(C50:U50)</f>
        <v>14</v>
      </c>
      <c r="X50" s="57"/>
      <c r="Y50" s="57"/>
      <c r="Z50" s="57"/>
    </row>
    <row r="51" spans="1:26" ht="15.6" customHeight="1" x14ac:dyDescent="0.2">
      <c r="A51" s="233"/>
      <c r="B51" s="32" t="s">
        <v>9</v>
      </c>
      <c r="C51" s="214"/>
      <c r="D51" s="215"/>
      <c r="E51" s="215"/>
      <c r="F51" s="125">
        <v>16.329999999999998</v>
      </c>
      <c r="G51" s="215"/>
      <c r="H51" s="215"/>
      <c r="I51" s="215"/>
      <c r="J51" s="215"/>
      <c r="K51" s="108">
        <v>16.420000000000002</v>
      </c>
      <c r="L51" s="109">
        <v>16.43</v>
      </c>
      <c r="M51" s="215"/>
      <c r="N51" s="215"/>
      <c r="O51" s="110">
        <v>16.52</v>
      </c>
      <c r="P51" s="215"/>
      <c r="Q51" s="215"/>
      <c r="R51" s="215"/>
      <c r="S51" s="226"/>
      <c r="T51" s="215"/>
      <c r="U51" s="227" t="s">
        <v>49</v>
      </c>
      <c r="V51" s="39">
        <v>22</v>
      </c>
      <c r="W51" s="15"/>
      <c r="X51" s="57"/>
      <c r="Y51" s="57"/>
      <c r="Z51" s="57"/>
    </row>
    <row r="52" spans="1:26" ht="15.6" customHeight="1" x14ac:dyDescent="0.2">
      <c r="A52" s="234"/>
      <c r="B52" s="33" t="s">
        <v>10</v>
      </c>
      <c r="C52" s="216">
        <v>16.3</v>
      </c>
      <c r="D52" s="217"/>
      <c r="E52" s="217"/>
      <c r="F52" s="126">
        <f>F51</f>
        <v>16.329999999999998</v>
      </c>
      <c r="G52" s="217"/>
      <c r="H52" s="217"/>
      <c r="I52" s="217"/>
      <c r="J52" s="217"/>
      <c r="K52" s="108">
        <f>K51</f>
        <v>16.420000000000002</v>
      </c>
      <c r="L52" s="109">
        <f>L51</f>
        <v>16.43</v>
      </c>
      <c r="M52" s="218"/>
      <c r="N52" s="218"/>
      <c r="O52" s="110" t="s">
        <v>49</v>
      </c>
      <c r="P52" s="218"/>
      <c r="Q52" s="218"/>
      <c r="R52" s="218"/>
      <c r="S52" s="228"/>
      <c r="T52" s="217"/>
      <c r="U52" s="212"/>
      <c r="V52" s="38"/>
      <c r="W52" s="16"/>
      <c r="X52" s="57"/>
      <c r="Y52" s="57"/>
      <c r="Z52" s="57"/>
    </row>
    <row r="53" spans="1:26" ht="15.6" customHeight="1" thickBot="1" x14ac:dyDescent="0.25">
      <c r="A53" s="59">
        <v>510</v>
      </c>
      <c r="B53" s="59" t="s">
        <v>11</v>
      </c>
      <c r="C53" s="181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61"/>
      <c r="V53" s="62"/>
      <c r="W53" s="3"/>
      <c r="X53" s="57"/>
      <c r="Y53" s="57"/>
      <c r="Z53" s="57"/>
    </row>
    <row r="54" spans="1:26" ht="15.6" customHeight="1" x14ac:dyDescent="0.2">
      <c r="A54" s="64"/>
      <c r="B54" s="29" t="s">
        <v>5</v>
      </c>
      <c r="C54" s="149"/>
      <c r="D54" s="146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6">
        <v>0</v>
      </c>
      <c r="L54" s="94">
        <v>0</v>
      </c>
      <c r="M54" s="95">
        <v>0</v>
      </c>
      <c r="N54" s="95">
        <v>2</v>
      </c>
      <c r="O54" s="95">
        <v>3</v>
      </c>
      <c r="P54" s="96" t="s">
        <v>49</v>
      </c>
      <c r="Q54" s="96" t="s">
        <v>49</v>
      </c>
      <c r="R54" s="97" t="s">
        <v>49</v>
      </c>
      <c r="S54" s="87" t="s">
        <v>49</v>
      </c>
      <c r="T54" s="87" t="s">
        <v>49</v>
      </c>
      <c r="U54" s="90" t="s">
        <v>49</v>
      </c>
      <c r="V54" s="35" t="s">
        <v>6</v>
      </c>
      <c r="W54" s="53"/>
      <c r="X54" s="57"/>
      <c r="Y54" s="57"/>
      <c r="Z54" s="57"/>
    </row>
    <row r="55" spans="1:26" ht="15.6" customHeight="1" x14ac:dyDescent="0.2">
      <c r="A55" s="31">
        <v>18.100000000000001</v>
      </c>
      <c r="B55" s="32" t="s">
        <v>7</v>
      </c>
      <c r="C55" s="140">
        <v>0</v>
      </c>
      <c r="D55" s="123">
        <v>3</v>
      </c>
      <c r="E55" s="123">
        <v>1</v>
      </c>
      <c r="F55" s="123">
        <v>1</v>
      </c>
      <c r="G55" s="123">
        <v>0</v>
      </c>
      <c r="H55" s="123">
        <v>0</v>
      </c>
      <c r="I55" s="123">
        <v>0</v>
      </c>
      <c r="J55" s="123">
        <v>0</v>
      </c>
      <c r="K55" s="123">
        <v>0</v>
      </c>
      <c r="L55" s="99">
        <v>0</v>
      </c>
      <c r="M55" s="100">
        <v>0</v>
      </c>
      <c r="N55" s="100">
        <v>0</v>
      </c>
      <c r="O55" s="100" t="s">
        <v>49</v>
      </c>
      <c r="P55" s="101" t="s">
        <v>49</v>
      </c>
      <c r="Q55" s="101" t="s">
        <v>49</v>
      </c>
      <c r="R55" s="102" t="s">
        <v>49</v>
      </c>
      <c r="S55" s="88" t="s">
        <v>49</v>
      </c>
      <c r="T55" s="88" t="s">
        <v>49</v>
      </c>
      <c r="U55" s="20"/>
      <c r="V55" s="36">
        <f>SUM(C55:T55)</f>
        <v>5</v>
      </c>
      <c r="W55" s="15"/>
      <c r="X55" s="57"/>
      <c r="Y55" s="57"/>
      <c r="Z55" s="57"/>
    </row>
    <row r="56" spans="1:26" ht="15.6" customHeight="1" x14ac:dyDescent="0.2">
      <c r="A56" s="232" t="s">
        <v>38</v>
      </c>
      <c r="B56" s="32" t="s">
        <v>8</v>
      </c>
      <c r="C56" s="140">
        <f>C55</f>
        <v>0</v>
      </c>
      <c r="D56" s="124">
        <f t="shared" ref="D56" si="118">C56-D54+D55</f>
        <v>3</v>
      </c>
      <c r="E56" s="124">
        <f t="shared" ref="E56" si="119">D56-E54+E55</f>
        <v>4</v>
      </c>
      <c r="F56" s="124">
        <f t="shared" ref="F56" si="120">E56-F54+F55</f>
        <v>5</v>
      </c>
      <c r="G56" s="124">
        <f t="shared" ref="G56" si="121">F56-G54+G55</f>
        <v>5</v>
      </c>
      <c r="H56" s="124">
        <f t="shared" ref="H56" si="122">G56-H54+H55</f>
        <v>5</v>
      </c>
      <c r="I56" s="124">
        <f t="shared" ref="I56" si="123">H56-I54+I55</f>
        <v>5</v>
      </c>
      <c r="J56" s="124">
        <f t="shared" ref="J56" si="124">I56-J54+J55</f>
        <v>5</v>
      </c>
      <c r="K56" s="103">
        <f t="shared" ref="K56" si="125">J56-K54+K55</f>
        <v>5</v>
      </c>
      <c r="L56" s="104">
        <f t="shared" ref="L56" si="126">K56-L54+L55</f>
        <v>5</v>
      </c>
      <c r="M56" s="105">
        <f t="shared" ref="M56" si="127">L56-M54+M55</f>
        <v>5</v>
      </c>
      <c r="N56" s="105">
        <f t="shared" ref="N56" si="128">M56-N54+N55</f>
        <v>3</v>
      </c>
      <c r="O56" s="105">
        <f>N56-O54</f>
        <v>0</v>
      </c>
      <c r="P56" s="106" t="s">
        <v>49</v>
      </c>
      <c r="Q56" s="106" t="s">
        <v>49</v>
      </c>
      <c r="R56" s="107" t="s">
        <v>49</v>
      </c>
      <c r="S56" s="89" t="s">
        <v>49</v>
      </c>
      <c r="T56" s="89" t="s">
        <v>49</v>
      </c>
      <c r="U56" s="91" t="s">
        <v>49</v>
      </c>
      <c r="V56" s="38"/>
      <c r="W56" s="3">
        <f>MAX(C56:U56)</f>
        <v>5</v>
      </c>
      <c r="X56" s="57"/>
      <c r="Y56" s="57"/>
      <c r="Z56" s="57"/>
    </row>
    <row r="57" spans="1:26" ht="15.6" customHeight="1" x14ac:dyDescent="0.2">
      <c r="A57" s="233"/>
      <c r="B57" s="32" t="s">
        <v>9</v>
      </c>
      <c r="C57" s="214"/>
      <c r="D57" s="215"/>
      <c r="E57" s="215"/>
      <c r="F57" s="125">
        <v>18.14</v>
      </c>
      <c r="G57" s="215"/>
      <c r="H57" s="215"/>
      <c r="I57" s="215"/>
      <c r="J57" s="215"/>
      <c r="K57" s="108">
        <v>18.2</v>
      </c>
      <c r="L57" s="109">
        <v>18.21</v>
      </c>
      <c r="M57" s="215"/>
      <c r="N57" s="215"/>
      <c r="O57" s="110">
        <v>18.3</v>
      </c>
      <c r="P57" s="215"/>
      <c r="Q57" s="215"/>
      <c r="R57" s="215"/>
      <c r="S57" s="226"/>
      <c r="T57" s="215"/>
      <c r="U57" s="227" t="s">
        <v>49</v>
      </c>
      <c r="V57" s="39">
        <v>20</v>
      </c>
      <c r="W57" s="15"/>
      <c r="X57" s="57"/>
      <c r="Y57" s="57"/>
      <c r="Z57" s="57"/>
    </row>
    <row r="58" spans="1:26" ht="15.6" customHeight="1" x14ac:dyDescent="0.2">
      <c r="A58" s="234"/>
      <c r="B58" s="33" t="s">
        <v>10</v>
      </c>
      <c r="C58" s="216">
        <v>18.100000000000001</v>
      </c>
      <c r="D58" s="217"/>
      <c r="E58" s="217"/>
      <c r="F58" s="126">
        <f>F57</f>
        <v>18.14</v>
      </c>
      <c r="G58" s="217"/>
      <c r="H58" s="217"/>
      <c r="I58" s="217"/>
      <c r="J58" s="217"/>
      <c r="K58" s="108">
        <f>K57</f>
        <v>18.2</v>
      </c>
      <c r="L58" s="109">
        <f>L57</f>
        <v>18.21</v>
      </c>
      <c r="M58" s="218"/>
      <c r="N58" s="218"/>
      <c r="O58" s="110" t="s">
        <v>49</v>
      </c>
      <c r="P58" s="218"/>
      <c r="Q58" s="218"/>
      <c r="R58" s="218"/>
      <c r="S58" s="228"/>
      <c r="T58" s="217"/>
      <c r="U58" s="212"/>
      <c r="V58" s="38"/>
      <c r="W58" s="16"/>
      <c r="X58" s="57"/>
      <c r="Y58" s="57"/>
      <c r="Z58" s="57"/>
    </row>
    <row r="59" spans="1:26" ht="15" customHeight="1" thickBot="1" x14ac:dyDescent="0.25">
      <c r="A59" s="59">
        <v>510</v>
      </c>
      <c r="B59" s="59" t="s">
        <v>11</v>
      </c>
      <c r="C59" s="181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61"/>
      <c r="V59" s="62"/>
      <c r="W59" s="3"/>
      <c r="X59" s="57"/>
      <c r="Y59" s="57"/>
      <c r="Z59" s="57"/>
    </row>
    <row r="60" spans="1:26" ht="15.6" customHeight="1" x14ac:dyDescent="0.2">
      <c r="A60" s="64"/>
      <c r="B60" s="29" t="s">
        <v>5</v>
      </c>
      <c r="C60" s="149"/>
      <c r="D60" s="146">
        <v>0</v>
      </c>
      <c r="E60" s="146">
        <v>0</v>
      </c>
      <c r="F60" s="146">
        <v>0</v>
      </c>
      <c r="G60" s="146">
        <v>0</v>
      </c>
      <c r="H60" s="146">
        <v>0</v>
      </c>
      <c r="I60" s="146">
        <v>0</v>
      </c>
      <c r="J60" s="146">
        <v>0</v>
      </c>
      <c r="K60" s="146">
        <v>0</v>
      </c>
      <c r="L60" s="94">
        <v>0</v>
      </c>
      <c r="M60" s="95">
        <v>0</v>
      </c>
      <c r="N60" s="95">
        <v>0</v>
      </c>
      <c r="O60" s="95">
        <v>4</v>
      </c>
      <c r="P60" s="96" t="s">
        <v>49</v>
      </c>
      <c r="Q60" s="96" t="s">
        <v>49</v>
      </c>
      <c r="R60" s="97" t="s">
        <v>49</v>
      </c>
      <c r="S60" s="87" t="s">
        <v>49</v>
      </c>
      <c r="T60" s="87" t="s">
        <v>49</v>
      </c>
      <c r="U60" s="90" t="s">
        <v>49</v>
      </c>
      <c r="V60" s="35" t="s">
        <v>6</v>
      </c>
      <c r="W60" s="53"/>
      <c r="X60" s="57"/>
      <c r="Y60" s="57"/>
      <c r="Z60" s="57"/>
    </row>
    <row r="61" spans="1:26" ht="15.6" customHeight="1" x14ac:dyDescent="0.2">
      <c r="A61" s="31">
        <v>19.100000000000001</v>
      </c>
      <c r="B61" s="32" t="s">
        <v>7</v>
      </c>
      <c r="C61" s="140">
        <v>1</v>
      </c>
      <c r="D61" s="123">
        <v>0</v>
      </c>
      <c r="E61" s="123">
        <v>0</v>
      </c>
      <c r="F61" s="123">
        <v>0</v>
      </c>
      <c r="G61" s="123">
        <v>2</v>
      </c>
      <c r="H61" s="123">
        <v>0</v>
      </c>
      <c r="I61" s="123">
        <v>0</v>
      </c>
      <c r="J61" s="123">
        <v>0</v>
      </c>
      <c r="K61" s="123">
        <v>0</v>
      </c>
      <c r="L61" s="99">
        <v>0</v>
      </c>
      <c r="M61" s="100">
        <v>0</v>
      </c>
      <c r="N61" s="100">
        <v>1</v>
      </c>
      <c r="O61" s="100" t="s">
        <v>49</v>
      </c>
      <c r="P61" s="101" t="s">
        <v>49</v>
      </c>
      <c r="Q61" s="101" t="s">
        <v>49</v>
      </c>
      <c r="R61" s="102" t="s">
        <v>49</v>
      </c>
      <c r="S61" s="88" t="s">
        <v>49</v>
      </c>
      <c r="T61" s="88" t="s">
        <v>49</v>
      </c>
      <c r="U61" s="20"/>
      <c r="V61" s="36">
        <f>SUM(C61:T61)</f>
        <v>4</v>
      </c>
      <c r="W61" s="15"/>
      <c r="X61" s="57"/>
      <c r="Y61" s="57"/>
      <c r="Z61" s="57"/>
    </row>
    <row r="62" spans="1:26" ht="15.6" customHeight="1" x14ac:dyDescent="0.2">
      <c r="A62" s="232" t="s">
        <v>38</v>
      </c>
      <c r="B62" s="32" t="s">
        <v>8</v>
      </c>
      <c r="C62" s="140">
        <f>C61</f>
        <v>1</v>
      </c>
      <c r="D62" s="124">
        <f t="shared" ref="D62" si="129">C62-D60+D61</f>
        <v>1</v>
      </c>
      <c r="E62" s="124">
        <f t="shared" ref="E62" si="130">D62-E60+E61</f>
        <v>1</v>
      </c>
      <c r="F62" s="124">
        <f t="shared" ref="F62" si="131">E62-F60+F61</f>
        <v>1</v>
      </c>
      <c r="G62" s="124">
        <f t="shared" ref="G62" si="132">F62-G60+G61</f>
        <v>3</v>
      </c>
      <c r="H62" s="124">
        <f t="shared" ref="H62" si="133">G62-H60+H61</f>
        <v>3</v>
      </c>
      <c r="I62" s="124">
        <f t="shared" ref="I62" si="134">H62-I60+I61</f>
        <v>3</v>
      </c>
      <c r="J62" s="124">
        <f t="shared" ref="J62" si="135">I62-J60+J61</f>
        <v>3</v>
      </c>
      <c r="K62" s="103">
        <f t="shared" ref="K62" si="136">J62-K60+K61</f>
        <v>3</v>
      </c>
      <c r="L62" s="104">
        <f t="shared" ref="L62" si="137">K62-L60+L61</f>
        <v>3</v>
      </c>
      <c r="M62" s="105">
        <f t="shared" ref="M62" si="138">L62-M60+M61</f>
        <v>3</v>
      </c>
      <c r="N62" s="105">
        <f t="shared" ref="N62" si="139">M62-N60+N61</f>
        <v>4</v>
      </c>
      <c r="O62" s="105">
        <f>N62-O60</f>
        <v>0</v>
      </c>
      <c r="P62" s="106" t="s">
        <v>49</v>
      </c>
      <c r="Q62" s="106" t="s">
        <v>49</v>
      </c>
      <c r="R62" s="107" t="s">
        <v>49</v>
      </c>
      <c r="S62" s="89" t="s">
        <v>49</v>
      </c>
      <c r="T62" s="89" t="s">
        <v>49</v>
      </c>
      <c r="U62" s="91" t="s">
        <v>49</v>
      </c>
      <c r="V62" s="38"/>
      <c r="W62" s="3">
        <f>MAX(C62:U62)</f>
        <v>4</v>
      </c>
      <c r="X62" s="57"/>
      <c r="Y62" s="57"/>
      <c r="Z62" s="57"/>
    </row>
    <row r="63" spans="1:26" ht="15.6" customHeight="1" x14ac:dyDescent="0.2">
      <c r="A63" s="233"/>
      <c r="B63" s="32" t="s">
        <v>9</v>
      </c>
      <c r="C63" s="214"/>
      <c r="D63" s="215"/>
      <c r="E63" s="215"/>
      <c r="F63" s="125">
        <v>19.13</v>
      </c>
      <c r="G63" s="215"/>
      <c r="H63" s="215"/>
      <c r="I63" s="215"/>
      <c r="J63" s="215"/>
      <c r="K63" s="108">
        <v>19.2</v>
      </c>
      <c r="L63" s="109">
        <v>19.21</v>
      </c>
      <c r="M63" s="215"/>
      <c r="N63" s="215"/>
      <c r="O63" s="110">
        <v>19.3</v>
      </c>
      <c r="P63" s="215"/>
      <c r="Q63" s="215"/>
      <c r="R63" s="215"/>
      <c r="S63" s="226"/>
      <c r="T63" s="215"/>
      <c r="U63" s="227" t="s">
        <v>49</v>
      </c>
      <c r="V63" s="39">
        <v>20</v>
      </c>
      <c r="W63" s="15"/>
      <c r="X63" s="57"/>
      <c r="Y63" s="57"/>
      <c r="Z63" s="57"/>
    </row>
    <row r="64" spans="1:26" ht="15.6" customHeight="1" x14ac:dyDescent="0.2">
      <c r="A64" s="234"/>
      <c r="B64" s="33" t="s">
        <v>10</v>
      </c>
      <c r="C64" s="216">
        <v>19.100000000000001</v>
      </c>
      <c r="D64" s="217"/>
      <c r="E64" s="217"/>
      <c r="F64" s="126">
        <f>F63</f>
        <v>19.13</v>
      </c>
      <c r="G64" s="217"/>
      <c r="H64" s="217"/>
      <c r="I64" s="217"/>
      <c r="J64" s="217"/>
      <c r="K64" s="108">
        <f>K63</f>
        <v>19.2</v>
      </c>
      <c r="L64" s="109">
        <f>L63</f>
        <v>19.21</v>
      </c>
      <c r="M64" s="218"/>
      <c r="N64" s="218"/>
      <c r="O64" s="110" t="s">
        <v>49</v>
      </c>
      <c r="P64" s="218"/>
      <c r="Q64" s="218"/>
      <c r="R64" s="218"/>
      <c r="S64" s="228"/>
      <c r="T64" s="217"/>
      <c r="U64" s="212"/>
      <c r="V64" s="38"/>
      <c r="W64" s="16"/>
      <c r="X64" s="57"/>
      <c r="Y64" s="57"/>
      <c r="Z64" s="57"/>
    </row>
    <row r="65" spans="1:26" ht="15.6" customHeight="1" thickBot="1" x14ac:dyDescent="0.25">
      <c r="A65" s="59">
        <v>510</v>
      </c>
      <c r="B65" s="59" t="s">
        <v>11</v>
      </c>
      <c r="C65" s="181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61"/>
      <c r="V65" s="62"/>
      <c r="W65" s="3"/>
      <c r="X65" s="57"/>
      <c r="Y65" s="57"/>
      <c r="Z65" s="57"/>
    </row>
    <row r="66" spans="1:26" ht="15.6" customHeight="1" x14ac:dyDescent="0.2">
      <c r="A66" s="64"/>
      <c r="B66" s="29" t="s">
        <v>5</v>
      </c>
      <c r="C66" s="149"/>
      <c r="D66" s="146">
        <v>0</v>
      </c>
      <c r="E66" s="146">
        <v>0</v>
      </c>
      <c r="F66" s="146">
        <v>0</v>
      </c>
      <c r="G66" s="146">
        <v>0</v>
      </c>
      <c r="H66" s="146">
        <v>0</v>
      </c>
      <c r="I66" s="146">
        <v>0</v>
      </c>
      <c r="J66" s="146">
        <v>0</v>
      </c>
      <c r="K66" s="146">
        <v>0</v>
      </c>
      <c r="L66" s="94" t="s">
        <v>49</v>
      </c>
      <c r="M66" s="95">
        <v>0</v>
      </c>
      <c r="N66" s="95">
        <v>0</v>
      </c>
      <c r="O66" s="95">
        <v>1</v>
      </c>
      <c r="P66" s="96" t="s">
        <v>49</v>
      </c>
      <c r="Q66" s="96" t="s">
        <v>49</v>
      </c>
      <c r="R66" s="97" t="s">
        <v>49</v>
      </c>
      <c r="S66" s="87" t="s">
        <v>49</v>
      </c>
      <c r="T66" s="87" t="s">
        <v>49</v>
      </c>
      <c r="U66" s="90" t="s">
        <v>49</v>
      </c>
      <c r="V66" s="35" t="s">
        <v>6</v>
      </c>
      <c r="W66" s="53"/>
      <c r="X66" s="57"/>
      <c r="Y66" s="57"/>
      <c r="Z66" s="57"/>
    </row>
    <row r="67" spans="1:26" ht="15.6" customHeight="1" x14ac:dyDescent="0.2">
      <c r="A67" s="31">
        <v>21.07</v>
      </c>
      <c r="B67" s="32" t="s">
        <v>7</v>
      </c>
      <c r="C67" s="140">
        <v>0</v>
      </c>
      <c r="D67" s="123">
        <v>0</v>
      </c>
      <c r="E67" s="123">
        <v>0</v>
      </c>
      <c r="F67" s="123">
        <v>0</v>
      </c>
      <c r="G67" s="123">
        <v>0</v>
      </c>
      <c r="H67" s="123">
        <v>0</v>
      </c>
      <c r="I67" s="123">
        <v>0</v>
      </c>
      <c r="J67" s="123">
        <v>0</v>
      </c>
      <c r="K67" s="123">
        <v>0</v>
      </c>
      <c r="L67" s="99" t="s">
        <v>49</v>
      </c>
      <c r="M67" s="100">
        <v>0</v>
      </c>
      <c r="N67" s="100">
        <v>1</v>
      </c>
      <c r="O67" s="100" t="s">
        <v>49</v>
      </c>
      <c r="P67" s="101" t="s">
        <v>49</v>
      </c>
      <c r="Q67" s="101" t="s">
        <v>49</v>
      </c>
      <c r="R67" s="102" t="s">
        <v>49</v>
      </c>
      <c r="S67" s="88" t="s">
        <v>49</v>
      </c>
      <c r="T67" s="88" t="s">
        <v>49</v>
      </c>
      <c r="U67" s="20"/>
      <c r="V67" s="36">
        <f>SUM(C67:T67)</f>
        <v>1</v>
      </c>
      <c r="W67" s="15"/>
      <c r="X67" s="57"/>
      <c r="Y67" s="57"/>
      <c r="Z67" s="57"/>
    </row>
    <row r="68" spans="1:26" ht="15.6" customHeight="1" x14ac:dyDescent="0.2">
      <c r="A68" s="232" t="s">
        <v>38</v>
      </c>
      <c r="B68" s="32" t="s">
        <v>8</v>
      </c>
      <c r="C68" s="140">
        <f>C67</f>
        <v>0</v>
      </c>
      <c r="D68" s="124">
        <f t="shared" ref="D68" si="140">C68-D66+D67</f>
        <v>0</v>
      </c>
      <c r="E68" s="124">
        <f t="shared" ref="E68" si="141">D68-E66+E67</f>
        <v>0</v>
      </c>
      <c r="F68" s="124">
        <f t="shared" ref="F68" si="142">E68-F66+F67</f>
        <v>0</v>
      </c>
      <c r="G68" s="124">
        <f t="shared" ref="G68" si="143">F68-G66+G67</f>
        <v>0</v>
      </c>
      <c r="H68" s="124">
        <f t="shared" ref="H68" si="144">G68-H66+H67</f>
        <v>0</v>
      </c>
      <c r="I68" s="124">
        <f t="shared" ref="I68" si="145">H68-I66+I67</f>
        <v>0</v>
      </c>
      <c r="J68" s="124">
        <f t="shared" ref="J68" si="146">I68-J66+J67</f>
        <v>0</v>
      </c>
      <c r="K68" s="103">
        <f t="shared" ref="K68" si="147">J68-K66+K67</f>
        <v>0</v>
      </c>
      <c r="L68" s="104" t="s">
        <v>49</v>
      </c>
      <c r="M68" s="105">
        <f>K68-M66+M67</f>
        <v>0</v>
      </c>
      <c r="N68" s="105">
        <f t="shared" ref="N68" si="148">M68-N66+N67</f>
        <v>1</v>
      </c>
      <c r="O68" s="105">
        <f>N68-O66</f>
        <v>0</v>
      </c>
      <c r="P68" s="106" t="s">
        <v>49</v>
      </c>
      <c r="Q68" s="106" t="s">
        <v>49</v>
      </c>
      <c r="R68" s="107" t="s">
        <v>49</v>
      </c>
      <c r="S68" s="89" t="s">
        <v>49</v>
      </c>
      <c r="T68" s="89" t="s">
        <v>49</v>
      </c>
      <c r="U68" s="91" t="s">
        <v>49</v>
      </c>
      <c r="V68" s="38"/>
      <c r="W68" s="3">
        <f>MAX(C68:U68)</f>
        <v>1</v>
      </c>
      <c r="X68" s="57"/>
      <c r="Y68" s="57"/>
      <c r="Z68" s="57"/>
    </row>
    <row r="69" spans="1:26" ht="15.6" customHeight="1" x14ac:dyDescent="0.2">
      <c r="A69" s="233"/>
      <c r="B69" s="32" t="s">
        <v>9</v>
      </c>
      <c r="C69" s="214"/>
      <c r="D69" s="215"/>
      <c r="E69" s="215"/>
      <c r="F69" s="125">
        <v>21.1</v>
      </c>
      <c r="G69" s="215"/>
      <c r="H69" s="215"/>
      <c r="I69" s="215"/>
      <c r="J69" s="215"/>
      <c r="K69" s="108">
        <v>21.16</v>
      </c>
      <c r="L69" s="109" t="s">
        <v>49</v>
      </c>
      <c r="M69" s="215"/>
      <c r="N69" s="215"/>
      <c r="O69" s="110">
        <v>21.25</v>
      </c>
      <c r="P69" s="215"/>
      <c r="Q69" s="215"/>
      <c r="R69" s="215"/>
      <c r="S69" s="226"/>
      <c r="T69" s="215"/>
      <c r="U69" s="227" t="s">
        <v>49</v>
      </c>
      <c r="V69" s="39">
        <v>18</v>
      </c>
      <c r="W69" s="15"/>
      <c r="X69" s="57"/>
      <c r="Y69" s="57"/>
      <c r="Z69" s="57"/>
    </row>
    <row r="70" spans="1:26" ht="15.6" customHeight="1" x14ac:dyDescent="0.2">
      <c r="A70" s="234"/>
      <c r="B70" s="33" t="s">
        <v>10</v>
      </c>
      <c r="C70" s="216">
        <v>21.07</v>
      </c>
      <c r="D70" s="217"/>
      <c r="E70" s="217"/>
      <c r="F70" s="126">
        <v>21.11</v>
      </c>
      <c r="G70" s="217"/>
      <c r="H70" s="217"/>
      <c r="I70" s="217"/>
      <c r="J70" s="217"/>
      <c r="K70" s="108">
        <f>K69</f>
        <v>21.16</v>
      </c>
      <c r="L70" s="109" t="s">
        <v>49</v>
      </c>
      <c r="M70" s="218"/>
      <c r="N70" s="218"/>
      <c r="O70" s="110" t="s">
        <v>49</v>
      </c>
      <c r="P70" s="218"/>
      <c r="Q70" s="218"/>
      <c r="R70" s="218"/>
      <c r="S70" s="228"/>
      <c r="T70" s="217"/>
      <c r="U70" s="212"/>
      <c r="V70" s="38"/>
      <c r="W70" s="16"/>
      <c r="X70" s="57"/>
      <c r="Y70" s="57"/>
      <c r="Z70" s="57"/>
    </row>
    <row r="71" spans="1:26" ht="15.6" customHeight="1" thickBot="1" x14ac:dyDescent="0.25">
      <c r="A71" s="59">
        <v>510</v>
      </c>
      <c r="B71" s="59" t="s">
        <v>11</v>
      </c>
      <c r="C71" s="65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1"/>
      <c r="V71" s="62"/>
      <c r="W71" s="3"/>
      <c r="X71" s="57"/>
      <c r="Y71" s="57"/>
      <c r="Z71" s="57"/>
    </row>
    <row r="72" spans="1:26" s="57" customFormat="1" ht="15.6" customHeight="1" x14ac:dyDescent="0.2">
      <c r="A72" s="70" t="s">
        <v>12</v>
      </c>
      <c r="B72" s="66"/>
      <c r="C72" s="7"/>
      <c r="D72" s="8">
        <f t="shared" ref="D72:U72" si="149">SUMIF($B6:$B71,"l. wys.",D6:D71)</f>
        <v>0</v>
      </c>
      <c r="E72" s="8">
        <f t="shared" si="149"/>
        <v>0</v>
      </c>
      <c r="F72" s="8">
        <f t="shared" si="149"/>
        <v>0</v>
      </c>
      <c r="G72" s="8">
        <f t="shared" si="149"/>
        <v>0</v>
      </c>
      <c r="H72" s="8">
        <f t="shared" si="149"/>
        <v>0</v>
      </c>
      <c r="I72" s="8">
        <f t="shared" si="149"/>
        <v>0</v>
      </c>
      <c r="J72" s="8">
        <f t="shared" si="149"/>
        <v>0</v>
      </c>
      <c r="K72" s="8">
        <f t="shared" si="149"/>
        <v>0</v>
      </c>
      <c r="L72" s="8">
        <f t="shared" si="149"/>
        <v>0</v>
      </c>
      <c r="M72" s="8">
        <f t="shared" si="149"/>
        <v>27</v>
      </c>
      <c r="N72" s="8">
        <f t="shared" si="149"/>
        <v>28</v>
      </c>
      <c r="O72" s="8">
        <f t="shared" si="149"/>
        <v>93</v>
      </c>
      <c r="P72" s="8">
        <f t="shared" si="149"/>
        <v>11</v>
      </c>
      <c r="Q72" s="8">
        <f t="shared" si="149"/>
        <v>6</v>
      </c>
      <c r="R72" s="8">
        <f t="shared" si="149"/>
        <v>5</v>
      </c>
      <c r="S72" s="8">
        <f t="shared" si="149"/>
        <v>24</v>
      </c>
      <c r="T72" s="8">
        <f t="shared" si="149"/>
        <v>34</v>
      </c>
      <c r="U72" s="8">
        <f t="shared" si="149"/>
        <v>12</v>
      </c>
      <c r="V72" s="55" t="str">
        <f>"Σ: "&amp;SUM(C72:U72)</f>
        <v>Σ: 240</v>
      </c>
      <c r="W72" s="56"/>
    </row>
    <row r="73" spans="1:26" s="57" customFormat="1" ht="15.6" customHeight="1" thickBot="1" x14ac:dyDescent="0.25">
      <c r="A73" s="71" t="s">
        <v>13</v>
      </c>
      <c r="B73" s="67"/>
      <c r="C73" s="9">
        <f t="shared" ref="C73:T73" si="150">SUMIF($B6:$B71,"l. wsiad.",C6:C71)</f>
        <v>19</v>
      </c>
      <c r="D73" s="10">
        <f t="shared" si="150"/>
        <v>7</v>
      </c>
      <c r="E73" s="10">
        <f t="shared" si="150"/>
        <v>7</v>
      </c>
      <c r="F73" s="10">
        <f t="shared" si="150"/>
        <v>35</v>
      </c>
      <c r="G73" s="10">
        <f t="shared" si="150"/>
        <v>17</v>
      </c>
      <c r="H73" s="10">
        <f t="shared" si="150"/>
        <v>8</v>
      </c>
      <c r="I73" s="10">
        <f t="shared" si="150"/>
        <v>6</v>
      </c>
      <c r="J73" s="10">
        <f t="shared" si="150"/>
        <v>3</v>
      </c>
      <c r="K73" s="10">
        <f t="shared" si="150"/>
        <v>26</v>
      </c>
      <c r="L73" s="10">
        <f t="shared" si="150"/>
        <v>25</v>
      </c>
      <c r="M73" s="10">
        <f t="shared" si="150"/>
        <v>25</v>
      </c>
      <c r="N73" s="10">
        <f t="shared" si="150"/>
        <v>9</v>
      </c>
      <c r="O73" s="10">
        <f t="shared" si="150"/>
        <v>13</v>
      </c>
      <c r="P73" s="10">
        <f t="shared" si="150"/>
        <v>23</v>
      </c>
      <c r="Q73" s="10">
        <f t="shared" si="150"/>
        <v>4</v>
      </c>
      <c r="R73" s="10">
        <f t="shared" si="150"/>
        <v>6</v>
      </c>
      <c r="S73" s="10">
        <f t="shared" si="150"/>
        <v>6</v>
      </c>
      <c r="T73" s="10">
        <f t="shared" si="150"/>
        <v>0</v>
      </c>
      <c r="U73" s="12"/>
      <c r="V73" s="58" t="str">
        <f>"Σ: "&amp;SUM(C73:U73)</f>
        <v>Σ: 239</v>
      </c>
      <c r="W73" s="13"/>
    </row>
    <row r="74" spans="1:26" x14ac:dyDescent="0.2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68"/>
      <c r="W74" s="57"/>
      <c r="X74" s="57"/>
      <c r="Y74" s="57"/>
      <c r="Z74" s="57"/>
    </row>
    <row r="75" spans="1:26" x14ac:dyDescent="0.2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69"/>
      <c r="W75" s="69"/>
      <c r="X75" s="57"/>
      <c r="Y75" s="57"/>
      <c r="Z75" s="57"/>
    </row>
    <row r="76" spans="1:26" x14ac:dyDescent="0.2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x14ac:dyDescent="0.2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x14ac:dyDescent="0.2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x14ac:dyDescent="0.2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x14ac:dyDescent="0.2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x14ac:dyDescent="0.2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x14ac:dyDescent="0.2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x14ac:dyDescent="0.2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x14ac:dyDescent="0.2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x14ac:dyDescent="0.2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</sheetData>
  <sheetProtection selectLockedCells="1" selectUnlockedCells="1"/>
  <mergeCells count="11">
    <mergeCell ref="A8:A10"/>
    <mergeCell ref="A14:A16"/>
    <mergeCell ref="A20:A22"/>
    <mergeCell ref="A26:A28"/>
    <mergeCell ref="A32:A34"/>
    <mergeCell ref="A38:A40"/>
    <mergeCell ref="A44:A46"/>
    <mergeCell ref="A56:A58"/>
    <mergeCell ref="A68:A70"/>
    <mergeCell ref="A50:A52"/>
    <mergeCell ref="A62:A64"/>
  </mergeCells>
  <conditionalFormatting sqref="V8:V71">
    <cfRule type="expression" dxfId="169" priority="859" stopIfTrue="1">
      <formula>AG8</formula>
    </cfRule>
  </conditionalFormatting>
  <conditionalFormatting sqref="V14:V17">
    <cfRule type="expression" dxfId="168" priority="158" stopIfTrue="1">
      <formula>AG14</formula>
    </cfRule>
  </conditionalFormatting>
  <conditionalFormatting sqref="V14:V17">
    <cfRule type="expression" dxfId="167" priority="155" stopIfTrue="1">
      <formula>AG14</formula>
    </cfRule>
  </conditionalFormatting>
  <conditionalFormatting sqref="V14:V17">
    <cfRule type="expression" dxfId="166" priority="153" stopIfTrue="1">
      <formula>AG14</formula>
    </cfRule>
  </conditionalFormatting>
  <conditionalFormatting sqref="V20:V23">
    <cfRule type="expression" dxfId="165" priority="151" stopIfTrue="1">
      <formula>AG20</formula>
    </cfRule>
  </conditionalFormatting>
  <conditionalFormatting sqref="V20:V23">
    <cfRule type="expression" dxfId="164" priority="148" stopIfTrue="1">
      <formula>AG20</formula>
    </cfRule>
  </conditionalFormatting>
  <conditionalFormatting sqref="V20:V23">
    <cfRule type="expression" dxfId="163" priority="146" stopIfTrue="1">
      <formula>AG20</formula>
    </cfRule>
  </conditionalFormatting>
  <conditionalFormatting sqref="V26:V29">
    <cfRule type="expression" dxfId="162" priority="144" stopIfTrue="1">
      <formula>AG26</formula>
    </cfRule>
  </conditionalFormatting>
  <conditionalFormatting sqref="V26:V29">
    <cfRule type="expression" dxfId="161" priority="141" stopIfTrue="1">
      <formula>AG26</formula>
    </cfRule>
  </conditionalFormatting>
  <conditionalFormatting sqref="V26:V29">
    <cfRule type="expression" dxfId="160" priority="139" stopIfTrue="1">
      <formula>AG26</formula>
    </cfRule>
  </conditionalFormatting>
  <conditionalFormatting sqref="V32:V35">
    <cfRule type="expression" dxfId="159" priority="137" stopIfTrue="1">
      <formula>AG32</formula>
    </cfRule>
  </conditionalFormatting>
  <conditionalFormatting sqref="V32:V35">
    <cfRule type="expression" dxfId="158" priority="134" stopIfTrue="1">
      <formula>AG32</formula>
    </cfRule>
  </conditionalFormatting>
  <conditionalFormatting sqref="V32:V35">
    <cfRule type="expression" dxfId="157" priority="132" stopIfTrue="1">
      <formula>AG32</formula>
    </cfRule>
  </conditionalFormatting>
  <conditionalFormatting sqref="V38:V41">
    <cfRule type="expression" dxfId="156" priority="130" stopIfTrue="1">
      <formula>AG38</formula>
    </cfRule>
  </conditionalFormatting>
  <conditionalFormatting sqref="V38:V41">
    <cfRule type="expression" dxfId="155" priority="127" stopIfTrue="1">
      <formula>AG38</formula>
    </cfRule>
  </conditionalFormatting>
  <conditionalFormatting sqref="V38:V41">
    <cfRule type="expression" dxfId="154" priority="125" stopIfTrue="1">
      <formula>AG38</formula>
    </cfRule>
  </conditionalFormatting>
  <conditionalFormatting sqref="V44:V53">
    <cfRule type="expression" dxfId="153" priority="123" stopIfTrue="1">
      <formula>AG44</formula>
    </cfRule>
  </conditionalFormatting>
  <conditionalFormatting sqref="V44:V53">
    <cfRule type="expression" dxfId="152" priority="120" stopIfTrue="1">
      <formula>AG44</formula>
    </cfRule>
  </conditionalFormatting>
  <conditionalFormatting sqref="V44:V53">
    <cfRule type="expression" dxfId="151" priority="118" stopIfTrue="1">
      <formula>AG44</formula>
    </cfRule>
  </conditionalFormatting>
  <conditionalFormatting sqref="V56:V65">
    <cfRule type="expression" dxfId="150" priority="116" stopIfTrue="1">
      <formula>AG56</formula>
    </cfRule>
  </conditionalFormatting>
  <conditionalFormatting sqref="V56:V65">
    <cfRule type="expression" dxfId="149" priority="113" stopIfTrue="1">
      <formula>AG56</formula>
    </cfRule>
  </conditionalFormatting>
  <conditionalFormatting sqref="V56:V65">
    <cfRule type="expression" dxfId="148" priority="111" stopIfTrue="1">
      <formula>AG56</formula>
    </cfRule>
  </conditionalFormatting>
  <conditionalFormatting sqref="V68:V71">
    <cfRule type="expression" dxfId="147" priority="109" stopIfTrue="1">
      <formula>AG68</formula>
    </cfRule>
  </conditionalFormatting>
  <conditionalFormatting sqref="V68:V71">
    <cfRule type="expression" dxfId="146" priority="106" stopIfTrue="1">
      <formula>AG68</formula>
    </cfRule>
  </conditionalFormatting>
  <conditionalFormatting sqref="V68:V71">
    <cfRule type="expression" dxfId="145" priority="104" stopIfTrue="1">
      <formula>AG68</formula>
    </cfRule>
  </conditionalFormatting>
  <conditionalFormatting sqref="C8:U8 C20:U20 C26:U26 C44:U44 C32:U32 C38:K38 C56:U56 C68:U68 C14:U14 N38:U38">
    <cfRule type="cellIs" dxfId="144" priority="882" stopIfTrue="1" operator="equal">
      <formula>$W8</formula>
    </cfRule>
  </conditionalFormatting>
  <conditionalFormatting sqref="V50:V53">
    <cfRule type="expression" dxfId="143" priority="11" stopIfTrue="1">
      <formula>AG50</formula>
    </cfRule>
  </conditionalFormatting>
  <conditionalFormatting sqref="V50:V53">
    <cfRule type="expression" dxfId="142" priority="10" stopIfTrue="1">
      <formula>AG50</formula>
    </cfRule>
  </conditionalFormatting>
  <conditionalFormatting sqref="V50:V53">
    <cfRule type="expression" dxfId="141" priority="9" stopIfTrue="1">
      <formula>AG50</formula>
    </cfRule>
  </conditionalFormatting>
  <conditionalFormatting sqref="C50:U50">
    <cfRule type="cellIs" dxfId="140" priority="8" stopIfTrue="1" operator="equal">
      <formula>$W50</formula>
    </cfRule>
  </conditionalFormatting>
  <conditionalFormatting sqref="V62:V65">
    <cfRule type="expression" dxfId="139" priority="7" stopIfTrue="1">
      <formula>AG62</formula>
    </cfRule>
  </conditionalFormatting>
  <conditionalFormatting sqref="V62:V65">
    <cfRule type="expression" dxfId="138" priority="6" stopIfTrue="1">
      <formula>AG62</formula>
    </cfRule>
  </conditionalFormatting>
  <conditionalFormatting sqref="V62:V65">
    <cfRule type="expression" dxfId="137" priority="5" stopIfTrue="1">
      <formula>AG62</formula>
    </cfRule>
  </conditionalFormatting>
  <conditionalFormatting sqref="C62:U62">
    <cfRule type="cellIs" dxfId="136" priority="4" stopIfTrue="1" operator="equal">
      <formula>$W62</formula>
    </cfRule>
  </conditionalFormatting>
  <conditionalFormatting sqref="O50:U50">
    <cfRule type="cellIs" dxfId="135" priority="3" stopIfTrue="1" operator="equal">
      <formula>$W50</formula>
    </cfRule>
  </conditionalFormatting>
  <conditionalFormatting sqref="O62:U62">
    <cfRule type="cellIs" dxfId="134" priority="2" stopIfTrue="1" operator="equal">
      <formula>$W62</formula>
    </cfRule>
  </conditionalFormatting>
  <conditionalFormatting sqref="L38:M38">
    <cfRule type="cellIs" dxfId="133" priority="1" stopIfTrue="1" operator="equal">
      <formula>$W38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1" man="1"/>
    <brk id="53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5" customWidth="1"/>
    <col min="2" max="2" width="7.7109375" style="45" customWidth="1"/>
    <col min="3" max="21" width="5.85546875" style="45" customWidth="1"/>
    <col min="22" max="22" width="11.7109375" style="45" customWidth="1"/>
    <col min="23" max="23" width="6.7109375" style="45" customWidth="1"/>
    <col min="24" max="16384" width="9.140625" style="45"/>
  </cols>
  <sheetData>
    <row r="1" spans="1:26" ht="21.95" customHeight="1" x14ac:dyDescent="0.2">
      <c r="A1" s="17" t="s">
        <v>15</v>
      </c>
      <c r="B1" s="40"/>
      <c r="C1" s="40"/>
      <c r="D1" s="40"/>
      <c r="E1" s="40"/>
      <c r="F1" s="41"/>
      <c r="G1" s="41"/>
      <c r="H1" s="41"/>
      <c r="I1" s="41"/>
      <c r="J1" s="41"/>
      <c r="K1" s="42"/>
      <c r="L1" s="178" t="s">
        <v>63</v>
      </c>
      <c r="M1" s="18"/>
      <c r="N1" s="18"/>
      <c r="O1" s="18"/>
      <c r="P1" s="18"/>
      <c r="Q1" s="18"/>
      <c r="R1" s="18"/>
      <c r="S1" s="18"/>
      <c r="T1" s="18"/>
      <c r="U1" s="43"/>
      <c r="V1" s="44"/>
    </row>
    <row r="2" spans="1:26" ht="5.0999999999999996" customHeight="1" thickBot="1" x14ac:dyDescent="0.25">
      <c r="A2" s="19"/>
      <c r="B2" s="46"/>
      <c r="C2" s="46"/>
      <c r="D2" s="46"/>
      <c r="E2" s="46"/>
      <c r="F2" s="47"/>
      <c r="G2" s="47"/>
      <c r="H2" s="47"/>
      <c r="I2" s="47"/>
      <c r="J2" s="47"/>
      <c r="K2" s="48"/>
      <c r="L2" s="47"/>
      <c r="M2" s="1"/>
      <c r="N2" s="1"/>
      <c r="O2" s="1"/>
      <c r="P2" s="1"/>
      <c r="Q2" s="1"/>
      <c r="R2" s="46"/>
      <c r="S2" s="1"/>
      <c r="T2" s="46"/>
      <c r="U2" s="46"/>
      <c r="V2" s="49"/>
    </row>
    <row r="3" spans="1:26" ht="21.95" customHeight="1" thickBot="1" x14ac:dyDescent="0.25">
      <c r="A3" s="19" t="s">
        <v>0</v>
      </c>
      <c r="B3" s="22">
        <v>9</v>
      </c>
      <c r="C3" s="2" t="s">
        <v>1</v>
      </c>
      <c r="D3" s="2"/>
      <c r="E3" s="2"/>
      <c r="F3" s="2"/>
      <c r="G3" s="2"/>
      <c r="H3" s="2"/>
      <c r="I3" s="2"/>
      <c r="J3" s="2"/>
      <c r="K3" s="48"/>
      <c r="L3" s="80" t="s">
        <v>18</v>
      </c>
      <c r="M3" s="1"/>
      <c r="N3" s="1"/>
      <c r="O3" s="1"/>
      <c r="P3" s="1"/>
      <c r="Q3" s="1"/>
      <c r="R3" s="46"/>
      <c r="S3" s="1"/>
      <c r="T3" s="46"/>
      <c r="U3" s="46"/>
      <c r="V3" s="49"/>
    </row>
    <row r="4" spans="1:26" ht="5.0999999999999996" customHeight="1" thickBot="1" x14ac:dyDescent="0.3">
      <c r="A4" s="23"/>
      <c r="B4" s="24"/>
      <c r="C4" s="25"/>
      <c r="D4" s="25"/>
      <c r="E4" s="25"/>
      <c r="F4" s="50"/>
      <c r="G4" s="50"/>
      <c r="H4" s="50"/>
      <c r="I4" s="50"/>
      <c r="J4" s="50"/>
      <c r="K4" s="26"/>
      <c r="L4" s="24"/>
      <c r="M4" s="24"/>
      <c r="N4" s="24"/>
      <c r="O4" s="24"/>
      <c r="P4" s="24"/>
      <c r="Q4" s="24"/>
      <c r="R4" s="51"/>
      <c r="S4" s="24"/>
      <c r="T4" s="51"/>
      <c r="U4" s="51"/>
      <c r="V4" s="52"/>
    </row>
    <row r="5" spans="1:26" s="63" customFormat="1" ht="114.95" customHeight="1" thickBot="1" x14ac:dyDescent="0.25">
      <c r="A5" s="28" t="s">
        <v>2</v>
      </c>
      <c r="B5" s="28" t="s">
        <v>3</v>
      </c>
      <c r="C5" s="86" t="s">
        <v>35</v>
      </c>
      <c r="D5" s="86" t="s">
        <v>39</v>
      </c>
      <c r="E5" s="86" t="s">
        <v>40</v>
      </c>
      <c r="F5" s="86" t="s">
        <v>41</v>
      </c>
      <c r="G5" s="86" t="s">
        <v>42</v>
      </c>
      <c r="H5" s="86" t="s">
        <v>43</v>
      </c>
      <c r="I5" s="193" t="s">
        <v>67</v>
      </c>
      <c r="J5" s="193" t="s">
        <v>44</v>
      </c>
      <c r="K5" s="193" t="s">
        <v>45</v>
      </c>
      <c r="L5" s="195" t="s">
        <v>48</v>
      </c>
      <c r="M5" s="193" t="s">
        <v>46</v>
      </c>
      <c r="N5" s="193" t="s">
        <v>25</v>
      </c>
      <c r="O5" s="112" t="s">
        <v>24</v>
      </c>
      <c r="P5" s="112" t="s">
        <v>23</v>
      </c>
      <c r="Q5" s="115" t="s">
        <v>36</v>
      </c>
      <c r="R5" s="112" t="s">
        <v>22</v>
      </c>
      <c r="S5" s="112" t="s">
        <v>21</v>
      </c>
      <c r="T5" s="112" t="s">
        <v>20</v>
      </c>
      <c r="U5" s="113" t="s">
        <v>19</v>
      </c>
      <c r="V5" s="28" t="s">
        <v>14</v>
      </c>
      <c r="W5" s="14" t="s">
        <v>4</v>
      </c>
    </row>
    <row r="6" spans="1:26" s="54" customFormat="1" ht="15.6" customHeight="1" x14ac:dyDescent="0.2">
      <c r="A6" s="64"/>
      <c r="B6" s="29" t="s">
        <v>5</v>
      </c>
      <c r="C6" s="30"/>
      <c r="D6" s="87" t="s">
        <v>49</v>
      </c>
      <c r="E6" s="87" t="s">
        <v>49</v>
      </c>
      <c r="F6" s="87" t="s">
        <v>49</v>
      </c>
      <c r="G6" s="119" t="s">
        <v>49</v>
      </c>
      <c r="H6" s="96" t="s">
        <v>49</v>
      </c>
      <c r="I6" s="95" t="s">
        <v>49</v>
      </c>
      <c r="J6" s="95">
        <v>0</v>
      </c>
      <c r="K6" s="95">
        <v>1</v>
      </c>
      <c r="L6" s="94" t="s">
        <v>49</v>
      </c>
      <c r="M6" s="95">
        <v>0</v>
      </c>
      <c r="N6" s="118">
        <v>2</v>
      </c>
      <c r="O6" s="27">
        <v>0</v>
      </c>
      <c r="P6" s="27">
        <v>0</v>
      </c>
      <c r="Q6" s="27">
        <v>2</v>
      </c>
      <c r="R6" s="27">
        <v>0</v>
      </c>
      <c r="S6" s="27">
        <v>0</v>
      </c>
      <c r="T6" s="27">
        <v>0</v>
      </c>
      <c r="U6" s="34">
        <v>0</v>
      </c>
      <c r="V6" s="35" t="s">
        <v>6</v>
      </c>
      <c r="W6" s="53"/>
      <c r="X6" s="57"/>
      <c r="Y6" s="57"/>
      <c r="Z6" s="57"/>
    </row>
    <row r="7" spans="1:26" s="54" customFormat="1" ht="15.6" customHeight="1" x14ac:dyDescent="0.2">
      <c r="A7" s="219">
        <v>5.31</v>
      </c>
      <c r="B7" s="32" t="s">
        <v>7</v>
      </c>
      <c r="C7" s="111" t="s">
        <v>49</v>
      </c>
      <c r="D7" s="88" t="s">
        <v>49</v>
      </c>
      <c r="E7" s="88" t="s">
        <v>49</v>
      </c>
      <c r="F7" s="88" t="s">
        <v>49</v>
      </c>
      <c r="G7" s="198" t="s">
        <v>49</v>
      </c>
      <c r="H7" s="101" t="s">
        <v>49</v>
      </c>
      <c r="I7" s="100">
        <v>5</v>
      </c>
      <c r="J7" s="100">
        <v>0</v>
      </c>
      <c r="K7" s="100">
        <v>0</v>
      </c>
      <c r="L7" s="99" t="s">
        <v>49</v>
      </c>
      <c r="M7" s="100">
        <v>0</v>
      </c>
      <c r="N7" s="199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20"/>
      <c r="V7" s="36">
        <f>SUM(C7:U7)</f>
        <v>5</v>
      </c>
      <c r="W7" s="15"/>
      <c r="X7" s="57"/>
      <c r="Y7" s="57"/>
      <c r="Z7" s="57"/>
    </row>
    <row r="8" spans="1:26" s="54" customFormat="1" ht="15.6" customHeight="1" x14ac:dyDescent="0.2">
      <c r="A8" s="229" t="s">
        <v>50</v>
      </c>
      <c r="B8" s="32" t="s">
        <v>8</v>
      </c>
      <c r="C8" s="111" t="s">
        <v>49</v>
      </c>
      <c r="D8" s="89" t="s">
        <v>49</v>
      </c>
      <c r="E8" s="89" t="s">
        <v>49</v>
      </c>
      <c r="F8" s="89" t="s">
        <v>49</v>
      </c>
      <c r="G8" s="200" t="s">
        <v>49</v>
      </c>
      <c r="H8" s="106" t="s">
        <v>49</v>
      </c>
      <c r="I8" s="105">
        <f>I7</f>
        <v>5</v>
      </c>
      <c r="J8" s="105">
        <f t="shared" ref="J8:P8" si="0">I8-J6+J7</f>
        <v>5</v>
      </c>
      <c r="K8" s="105">
        <f t="shared" si="0"/>
        <v>4</v>
      </c>
      <c r="L8" s="104" t="s">
        <v>49</v>
      </c>
      <c r="M8" s="105">
        <f>K8-M6+M7</f>
        <v>4</v>
      </c>
      <c r="N8" s="201">
        <f t="shared" si="0"/>
        <v>2</v>
      </c>
      <c r="O8" s="5">
        <f t="shared" si="0"/>
        <v>2</v>
      </c>
      <c r="P8" s="5">
        <f t="shared" si="0"/>
        <v>2</v>
      </c>
      <c r="Q8" s="5">
        <f t="shared" ref="Q8" si="1">P8-Q6+Q7</f>
        <v>0</v>
      </c>
      <c r="R8" s="5">
        <f t="shared" ref="R8" si="2">Q8-R6+R7</f>
        <v>0</v>
      </c>
      <c r="S8" s="5">
        <f t="shared" ref="S8" si="3">R8-S6+S7</f>
        <v>0</v>
      </c>
      <c r="T8" s="5">
        <f t="shared" ref="T8" si="4">S8-T6+T7</f>
        <v>0</v>
      </c>
      <c r="U8" s="37">
        <f>T8-U6</f>
        <v>0</v>
      </c>
      <c r="V8" s="38"/>
      <c r="W8" s="3">
        <f>MAX(C8:U8)</f>
        <v>5</v>
      </c>
      <c r="X8" s="57"/>
      <c r="Y8" s="57"/>
      <c r="Z8" s="57"/>
    </row>
    <row r="9" spans="1:26" s="54" customFormat="1" ht="15.6" customHeight="1" x14ac:dyDescent="0.2">
      <c r="A9" s="230"/>
      <c r="B9" s="32" t="s">
        <v>9</v>
      </c>
      <c r="C9" s="222"/>
      <c r="D9" s="207"/>
      <c r="E9" s="207"/>
      <c r="F9" s="207"/>
      <c r="G9" s="207"/>
      <c r="H9" s="208"/>
      <c r="I9" s="202" t="s">
        <v>49</v>
      </c>
      <c r="J9" s="208"/>
      <c r="K9" s="202">
        <v>5.37</v>
      </c>
      <c r="L9" s="203" t="s">
        <v>49</v>
      </c>
      <c r="M9" s="208"/>
      <c r="N9" s="208"/>
      <c r="O9" s="207"/>
      <c r="P9" s="207"/>
      <c r="Q9" s="207"/>
      <c r="R9" s="6">
        <v>5.46</v>
      </c>
      <c r="S9" s="207"/>
      <c r="T9" s="207"/>
      <c r="U9" s="209">
        <v>5.48</v>
      </c>
      <c r="V9" s="39">
        <v>17</v>
      </c>
      <c r="W9" s="15"/>
      <c r="X9" s="57"/>
      <c r="Y9" s="57"/>
      <c r="Z9" s="57"/>
    </row>
    <row r="10" spans="1:26" s="54" customFormat="1" ht="15.6" customHeight="1" x14ac:dyDescent="0.2">
      <c r="A10" s="231"/>
      <c r="B10" s="33" t="s">
        <v>10</v>
      </c>
      <c r="C10" s="223" t="s">
        <v>49</v>
      </c>
      <c r="D10" s="210"/>
      <c r="E10" s="210"/>
      <c r="F10" s="210"/>
      <c r="G10" s="211"/>
      <c r="H10" s="211"/>
      <c r="I10" s="110">
        <v>5.31</v>
      </c>
      <c r="J10" s="211"/>
      <c r="K10" s="110">
        <f>K9</f>
        <v>5.37</v>
      </c>
      <c r="L10" s="109" t="s">
        <v>49</v>
      </c>
      <c r="M10" s="211"/>
      <c r="N10" s="211"/>
      <c r="O10" s="210"/>
      <c r="P10" s="210"/>
      <c r="Q10" s="210"/>
      <c r="R10" s="126">
        <f>R9</f>
        <v>5.46</v>
      </c>
      <c r="S10" s="210"/>
      <c r="T10" s="210"/>
      <c r="U10" s="212"/>
      <c r="V10" s="38"/>
      <c r="W10" s="16"/>
      <c r="X10" s="57"/>
      <c r="Y10" s="57"/>
      <c r="Z10" s="57"/>
    </row>
    <row r="11" spans="1:26" s="54" customFormat="1" ht="15.6" customHeight="1" thickBot="1" x14ac:dyDescent="0.25">
      <c r="A11" s="220">
        <v>512</v>
      </c>
      <c r="B11" s="59" t="s">
        <v>11</v>
      </c>
      <c r="C11" s="205" t="s">
        <v>66</v>
      </c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61"/>
      <c r="V11" s="62"/>
      <c r="W11" s="3"/>
      <c r="X11" s="57"/>
      <c r="Y11" s="57"/>
      <c r="Z11" s="57"/>
    </row>
    <row r="12" spans="1:26" ht="15.6" customHeight="1" x14ac:dyDescent="0.2">
      <c r="A12" s="221"/>
      <c r="B12" s="29" t="s">
        <v>5</v>
      </c>
      <c r="C12" s="149"/>
      <c r="D12" s="87" t="s">
        <v>49</v>
      </c>
      <c r="E12" s="87" t="s">
        <v>49</v>
      </c>
      <c r="F12" s="87" t="s">
        <v>49</v>
      </c>
      <c r="G12" s="119" t="s">
        <v>49</v>
      </c>
      <c r="H12" s="96" t="s">
        <v>49</v>
      </c>
      <c r="I12" s="95" t="s">
        <v>49</v>
      </c>
      <c r="J12" s="146">
        <v>1</v>
      </c>
      <c r="K12" s="146">
        <v>0</v>
      </c>
      <c r="L12" s="94" t="s">
        <v>49</v>
      </c>
      <c r="M12" s="95">
        <v>2</v>
      </c>
      <c r="N12" s="146">
        <v>3</v>
      </c>
      <c r="O12" s="146">
        <v>1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34">
        <v>4</v>
      </c>
      <c r="V12" s="35" t="s">
        <v>6</v>
      </c>
      <c r="W12" s="53"/>
      <c r="X12" s="57"/>
      <c r="Y12" s="57"/>
      <c r="Z12" s="57"/>
    </row>
    <row r="13" spans="1:26" ht="15.6" customHeight="1" x14ac:dyDescent="0.2">
      <c r="A13" s="219">
        <v>6.37</v>
      </c>
      <c r="B13" s="32" t="s">
        <v>7</v>
      </c>
      <c r="C13" s="111" t="s">
        <v>49</v>
      </c>
      <c r="D13" s="88" t="s">
        <v>49</v>
      </c>
      <c r="E13" s="88" t="s">
        <v>49</v>
      </c>
      <c r="F13" s="88" t="s">
        <v>49</v>
      </c>
      <c r="G13" s="198" t="s">
        <v>49</v>
      </c>
      <c r="H13" s="101" t="s">
        <v>49</v>
      </c>
      <c r="I13" s="100">
        <v>9</v>
      </c>
      <c r="J13" s="123">
        <v>1</v>
      </c>
      <c r="K13" s="123">
        <v>1</v>
      </c>
      <c r="L13" s="99" t="s">
        <v>49</v>
      </c>
      <c r="M13" s="100">
        <v>0</v>
      </c>
      <c r="N13" s="123">
        <v>0</v>
      </c>
      <c r="O13" s="123">
        <v>0</v>
      </c>
      <c r="P13" s="123">
        <v>0</v>
      </c>
      <c r="Q13" s="123">
        <v>0</v>
      </c>
      <c r="R13" s="123">
        <v>0</v>
      </c>
      <c r="S13" s="123">
        <v>0</v>
      </c>
      <c r="T13" s="123">
        <v>0</v>
      </c>
      <c r="U13" s="20"/>
      <c r="V13" s="36">
        <f>SUM(C13:T13)</f>
        <v>11</v>
      </c>
      <c r="W13" s="15"/>
      <c r="X13" s="57"/>
      <c r="Y13" s="57"/>
      <c r="Z13" s="57"/>
    </row>
    <row r="14" spans="1:26" ht="15.6" customHeight="1" x14ac:dyDescent="0.2">
      <c r="A14" s="229" t="s">
        <v>50</v>
      </c>
      <c r="B14" s="32" t="s">
        <v>8</v>
      </c>
      <c r="C14" s="111" t="s">
        <v>49</v>
      </c>
      <c r="D14" s="89" t="s">
        <v>49</v>
      </c>
      <c r="E14" s="89" t="s">
        <v>49</v>
      </c>
      <c r="F14" s="89" t="s">
        <v>49</v>
      </c>
      <c r="G14" s="200" t="s">
        <v>49</v>
      </c>
      <c r="H14" s="106" t="s">
        <v>49</v>
      </c>
      <c r="I14" s="105">
        <f>I13</f>
        <v>9</v>
      </c>
      <c r="J14" s="124">
        <f t="shared" ref="J14" si="5">I14-J12+J13</f>
        <v>9</v>
      </c>
      <c r="K14" s="124">
        <f t="shared" ref="K14" si="6">J14-K12+K13</f>
        <v>10</v>
      </c>
      <c r="L14" s="104" t="s">
        <v>49</v>
      </c>
      <c r="M14" s="105">
        <f>K14-M12+M13</f>
        <v>8</v>
      </c>
      <c r="N14" s="124">
        <f t="shared" ref="N14" si="7">M14-N12+N13</f>
        <v>5</v>
      </c>
      <c r="O14" s="124">
        <f t="shared" ref="O14" si="8">N14-O12+O13</f>
        <v>4</v>
      </c>
      <c r="P14" s="124">
        <f t="shared" ref="P14" si="9">O14-P12+P13</f>
        <v>4</v>
      </c>
      <c r="Q14" s="124">
        <f t="shared" ref="Q14" si="10">P14-Q12+Q13</f>
        <v>4</v>
      </c>
      <c r="R14" s="124">
        <f t="shared" ref="R14" si="11">Q14-R12+R13</f>
        <v>4</v>
      </c>
      <c r="S14" s="124">
        <f t="shared" ref="S14" si="12">R14-S12+S13</f>
        <v>4</v>
      </c>
      <c r="T14" s="124">
        <f t="shared" ref="T14" si="13">S14-T12+T13</f>
        <v>4</v>
      </c>
      <c r="U14" s="37">
        <f>T14-U12</f>
        <v>0</v>
      </c>
      <c r="V14" s="38"/>
      <c r="W14" s="3">
        <f>MAX(C14:U14)</f>
        <v>10</v>
      </c>
      <c r="X14" s="57"/>
      <c r="Y14" s="57"/>
      <c r="Z14" s="57"/>
    </row>
    <row r="15" spans="1:26" ht="15.6" customHeight="1" x14ac:dyDescent="0.2">
      <c r="A15" s="230"/>
      <c r="B15" s="32" t="s">
        <v>9</v>
      </c>
      <c r="C15" s="222"/>
      <c r="D15" s="207"/>
      <c r="E15" s="207"/>
      <c r="F15" s="207"/>
      <c r="G15" s="207"/>
      <c r="H15" s="208"/>
      <c r="I15" s="202" t="s">
        <v>49</v>
      </c>
      <c r="J15" s="207"/>
      <c r="K15" s="6">
        <v>6.42</v>
      </c>
      <c r="L15" s="203" t="s">
        <v>49</v>
      </c>
      <c r="M15" s="208"/>
      <c r="N15" s="207"/>
      <c r="O15" s="207"/>
      <c r="P15" s="207"/>
      <c r="Q15" s="207"/>
      <c r="R15" s="6">
        <v>6.52</v>
      </c>
      <c r="S15" s="207"/>
      <c r="T15" s="207"/>
      <c r="U15" s="209">
        <v>6.54</v>
      </c>
      <c r="V15" s="39">
        <v>17</v>
      </c>
      <c r="W15" s="15"/>
      <c r="X15" s="57"/>
      <c r="Y15" s="57"/>
      <c r="Z15" s="57"/>
    </row>
    <row r="16" spans="1:26" ht="15.6" customHeight="1" x14ac:dyDescent="0.2">
      <c r="A16" s="231"/>
      <c r="B16" s="33" t="s">
        <v>10</v>
      </c>
      <c r="C16" s="223" t="s">
        <v>49</v>
      </c>
      <c r="D16" s="210"/>
      <c r="E16" s="210"/>
      <c r="F16" s="210"/>
      <c r="G16" s="211"/>
      <c r="H16" s="211"/>
      <c r="I16" s="110">
        <v>6.37</v>
      </c>
      <c r="J16" s="210"/>
      <c r="K16" s="126">
        <f>K15</f>
        <v>6.42</v>
      </c>
      <c r="L16" s="109" t="s">
        <v>49</v>
      </c>
      <c r="M16" s="211"/>
      <c r="N16" s="210"/>
      <c r="O16" s="210"/>
      <c r="P16" s="210"/>
      <c r="Q16" s="210"/>
      <c r="R16" s="126">
        <f>R15</f>
        <v>6.52</v>
      </c>
      <c r="S16" s="210"/>
      <c r="T16" s="210"/>
      <c r="U16" s="212"/>
      <c r="V16" s="38"/>
      <c r="W16" s="16"/>
      <c r="X16" s="57"/>
      <c r="Y16" s="57"/>
      <c r="Z16" s="57"/>
    </row>
    <row r="17" spans="1:26" ht="15.6" customHeight="1" thickBot="1" x14ac:dyDescent="0.25">
      <c r="A17" s="220">
        <v>512</v>
      </c>
      <c r="B17" s="59" t="s">
        <v>11</v>
      </c>
      <c r="C17" s="181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61"/>
      <c r="V17" s="62"/>
      <c r="W17" s="3"/>
      <c r="X17" s="57"/>
      <c r="Y17" s="57"/>
      <c r="Z17" s="57"/>
    </row>
    <row r="18" spans="1:26" ht="15.6" customHeight="1" x14ac:dyDescent="0.2">
      <c r="A18" s="221"/>
      <c r="B18" s="29" t="s">
        <v>5</v>
      </c>
      <c r="C18" s="149"/>
      <c r="D18" s="87">
        <v>0</v>
      </c>
      <c r="E18" s="87">
        <v>2</v>
      </c>
      <c r="F18" s="87">
        <v>2</v>
      </c>
      <c r="G18" s="87">
        <v>0</v>
      </c>
      <c r="H18" s="87">
        <v>7</v>
      </c>
      <c r="I18" s="146">
        <v>9</v>
      </c>
      <c r="J18" s="146">
        <v>2</v>
      </c>
      <c r="K18" s="146">
        <v>1</v>
      </c>
      <c r="L18" s="81">
        <v>6</v>
      </c>
      <c r="M18" s="146">
        <v>1</v>
      </c>
      <c r="N18" s="146">
        <v>4</v>
      </c>
      <c r="O18" s="146">
        <v>1</v>
      </c>
      <c r="P18" s="146">
        <v>0</v>
      </c>
      <c r="Q18" s="146">
        <v>2</v>
      </c>
      <c r="R18" s="146">
        <v>1</v>
      </c>
      <c r="S18" s="146">
        <v>0</v>
      </c>
      <c r="T18" s="146">
        <v>1</v>
      </c>
      <c r="U18" s="34">
        <v>0</v>
      </c>
      <c r="V18" s="35" t="s">
        <v>6</v>
      </c>
      <c r="W18" s="53"/>
      <c r="X18" s="57"/>
      <c r="Y18" s="57"/>
      <c r="Z18" s="57"/>
    </row>
    <row r="19" spans="1:26" ht="15.6" customHeight="1" x14ac:dyDescent="0.2">
      <c r="A19" s="219">
        <v>7.38</v>
      </c>
      <c r="B19" s="32" t="s">
        <v>7</v>
      </c>
      <c r="C19" s="111">
        <v>9</v>
      </c>
      <c r="D19" s="88">
        <v>10</v>
      </c>
      <c r="E19" s="88">
        <v>5</v>
      </c>
      <c r="F19" s="88">
        <v>1</v>
      </c>
      <c r="G19" s="88">
        <v>0</v>
      </c>
      <c r="H19" s="88">
        <v>5</v>
      </c>
      <c r="I19" s="123">
        <v>7</v>
      </c>
      <c r="J19" s="123">
        <v>0</v>
      </c>
      <c r="K19" s="123">
        <v>2</v>
      </c>
      <c r="L19" s="82">
        <v>0</v>
      </c>
      <c r="M19" s="123">
        <v>0</v>
      </c>
      <c r="N19" s="123">
        <v>0</v>
      </c>
      <c r="O19" s="123">
        <v>0</v>
      </c>
      <c r="P19" s="123">
        <v>0</v>
      </c>
      <c r="Q19" s="123">
        <v>0</v>
      </c>
      <c r="R19" s="123">
        <v>0</v>
      </c>
      <c r="S19" s="123">
        <v>0</v>
      </c>
      <c r="T19" s="123">
        <v>0</v>
      </c>
      <c r="U19" s="20"/>
      <c r="V19" s="36">
        <f>SUM(C19:T19)</f>
        <v>39</v>
      </c>
      <c r="W19" s="15"/>
      <c r="X19" s="57"/>
      <c r="Y19" s="57"/>
      <c r="Z19" s="57"/>
    </row>
    <row r="20" spans="1:26" ht="15.6" customHeight="1" x14ac:dyDescent="0.2">
      <c r="A20" s="229" t="s">
        <v>47</v>
      </c>
      <c r="B20" s="32" t="s">
        <v>8</v>
      </c>
      <c r="C20" s="111">
        <f>C19</f>
        <v>9</v>
      </c>
      <c r="D20" s="89">
        <f t="shared" ref="D20" si="14">C20-D18+D19</f>
        <v>19</v>
      </c>
      <c r="E20" s="89">
        <f>D20-E18+E19</f>
        <v>22</v>
      </c>
      <c r="F20" s="89">
        <f>E20-F18+F19</f>
        <v>21</v>
      </c>
      <c r="G20" s="89">
        <f t="shared" ref="G20" si="15">F20-G18+G19</f>
        <v>21</v>
      </c>
      <c r="H20" s="89">
        <f t="shared" ref="H20" si="16">G20-H18+H19</f>
        <v>19</v>
      </c>
      <c r="I20" s="124">
        <f t="shared" ref="I20" si="17">H20-I18+I19</f>
        <v>17</v>
      </c>
      <c r="J20" s="124">
        <f t="shared" ref="J20" si="18">I20-J18+J19</f>
        <v>15</v>
      </c>
      <c r="K20" s="124">
        <f t="shared" ref="K20" si="19">J20-K18+K19</f>
        <v>16</v>
      </c>
      <c r="L20" s="83">
        <f t="shared" ref="L20" si="20">K20-L18+L19</f>
        <v>10</v>
      </c>
      <c r="M20" s="124">
        <f t="shared" ref="M20" si="21">L20-M18+M19</f>
        <v>9</v>
      </c>
      <c r="N20" s="124">
        <f t="shared" ref="N20" si="22">M20-N18+N19</f>
        <v>5</v>
      </c>
      <c r="O20" s="124">
        <f t="shared" ref="O20" si="23">N20-O18+O19</f>
        <v>4</v>
      </c>
      <c r="P20" s="124">
        <f t="shared" ref="P20" si="24">O20-P18+P19</f>
        <v>4</v>
      </c>
      <c r="Q20" s="124">
        <f t="shared" ref="Q20" si="25">P20-Q18+Q19</f>
        <v>2</v>
      </c>
      <c r="R20" s="124">
        <f t="shared" ref="R20" si="26">Q20-R18+R19</f>
        <v>1</v>
      </c>
      <c r="S20" s="124">
        <f t="shared" ref="S20" si="27">R20-S18+S19</f>
        <v>1</v>
      </c>
      <c r="T20" s="124">
        <f t="shared" ref="T20" si="28">S20-T18+T19</f>
        <v>0</v>
      </c>
      <c r="U20" s="37">
        <f>T20-U18</f>
        <v>0</v>
      </c>
      <c r="V20" s="38"/>
      <c r="W20" s="3">
        <f>MAX(C20:U20)</f>
        <v>22</v>
      </c>
      <c r="X20" s="57"/>
      <c r="Y20" s="57"/>
      <c r="Z20" s="57"/>
    </row>
    <row r="21" spans="1:26" ht="15.6" customHeight="1" x14ac:dyDescent="0.2">
      <c r="A21" s="230"/>
      <c r="B21" s="32" t="s">
        <v>9</v>
      </c>
      <c r="C21" s="222"/>
      <c r="D21" s="207"/>
      <c r="E21" s="207"/>
      <c r="F21" s="207"/>
      <c r="G21" s="207"/>
      <c r="H21" s="224"/>
      <c r="I21" s="6">
        <v>7.52</v>
      </c>
      <c r="J21" s="207"/>
      <c r="K21" s="6">
        <v>7.58</v>
      </c>
      <c r="L21" s="117">
        <v>8.02</v>
      </c>
      <c r="M21" s="207"/>
      <c r="N21" s="207"/>
      <c r="O21" s="207"/>
      <c r="P21" s="207"/>
      <c r="Q21" s="207"/>
      <c r="R21" s="6">
        <v>8.1</v>
      </c>
      <c r="S21" s="207"/>
      <c r="T21" s="207"/>
      <c r="U21" s="209">
        <v>8.1300000000000008</v>
      </c>
      <c r="V21" s="39">
        <v>35</v>
      </c>
      <c r="W21" s="15"/>
      <c r="X21" s="57"/>
      <c r="Y21" s="57"/>
      <c r="Z21" s="57"/>
    </row>
    <row r="22" spans="1:26" ht="15.6" customHeight="1" x14ac:dyDescent="0.2">
      <c r="A22" s="231"/>
      <c r="B22" s="33" t="s">
        <v>10</v>
      </c>
      <c r="C22" s="223">
        <v>7.38</v>
      </c>
      <c r="D22" s="210"/>
      <c r="E22" s="210"/>
      <c r="F22" s="210"/>
      <c r="G22" s="210"/>
      <c r="H22" s="225"/>
      <c r="I22" s="126">
        <f>I21</f>
        <v>7.52</v>
      </c>
      <c r="J22" s="210"/>
      <c r="K22" s="126">
        <f>K21</f>
        <v>7.58</v>
      </c>
      <c r="L22" s="84">
        <f>L21</f>
        <v>8.02</v>
      </c>
      <c r="M22" s="213"/>
      <c r="N22" s="210"/>
      <c r="O22" s="210"/>
      <c r="P22" s="210"/>
      <c r="Q22" s="210"/>
      <c r="R22" s="126">
        <f>R21</f>
        <v>8.1</v>
      </c>
      <c r="S22" s="210"/>
      <c r="T22" s="210"/>
      <c r="U22" s="212"/>
      <c r="V22" s="38"/>
      <c r="W22" s="16"/>
      <c r="X22" s="57"/>
      <c r="Y22" s="57"/>
      <c r="Z22" s="57"/>
    </row>
    <row r="23" spans="1:26" ht="15.6" customHeight="1" thickBot="1" x14ac:dyDescent="0.25">
      <c r="A23" s="220">
        <v>512</v>
      </c>
      <c r="B23" s="59" t="s">
        <v>11</v>
      </c>
      <c r="C23" s="181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61"/>
      <c r="V23" s="62"/>
      <c r="W23" s="3"/>
      <c r="X23" s="57"/>
      <c r="Y23" s="57"/>
      <c r="Z23" s="57"/>
    </row>
    <row r="24" spans="1:26" ht="15.6" customHeight="1" x14ac:dyDescent="0.2">
      <c r="A24" s="221"/>
      <c r="B24" s="29" t="s">
        <v>5</v>
      </c>
      <c r="C24" s="149"/>
      <c r="D24" s="87">
        <v>0</v>
      </c>
      <c r="E24" s="87">
        <v>0</v>
      </c>
      <c r="F24" s="87">
        <v>1</v>
      </c>
      <c r="G24" s="87">
        <v>0</v>
      </c>
      <c r="H24" s="87">
        <v>3</v>
      </c>
      <c r="I24" s="146">
        <v>14</v>
      </c>
      <c r="J24" s="146">
        <v>2</v>
      </c>
      <c r="K24" s="146">
        <v>1</v>
      </c>
      <c r="L24" s="81">
        <v>3</v>
      </c>
      <c r="M24" s="146">
        <v>6</v>
      </c>
      <c r="N24" s="146">
        <v>0</v>
      </c>
      <c r="O24" s="146">
        <v>3</v>
      </c>
      <c r="P24" s="146">
        <v>0</v>
      </c>
      <c r="Q24" s="146">
        <v>1</v>
      </c>
      <c r="R24" s="146">
        <v>7</v>
      </c>
      <c r="S24" s="146">
        <v>5</v>
      </c>
      <c r="T24" s="146">
        <v>4</v>
      </c>
      <c r="U24" s="34">
        <v>0</v>
      </c>
      <c r="V24" s="35" t="s">
        <v>6</v>
      </c>
      <c r="W24" s="53"/>
      <c r="X24" s="57"/>
      <c r="Y24" s="57"/>
      <c r="Z24" s="57"/>
    </row>
    <row r="25" spans="1:26" ht="15.6" customHeight="1" x14ac:dyDescent="0.2">
      <c r="A25" s="219">
        <v>8.5500000000000007</v>
      </c>
      <c r="B25" s="32" t="s">
        <v>7</v>
      </c>
      <c r="C25" s="111">
        <v>7</v>
      </c>
      <c r="D25" s="88">
        <v>13</v>
      </c>
      <c r="E25" s="88">
        <v>9</v>
      </c>
      <c r="F25" s="88">
        <v>0</v>
      </c>
      <c r="G25" s="88">
        <v>5</v>
      </c>
      <c r="H25" s="88">
        <v>2</v>
      </c>
      <c r="I25" s="123">
        <v>9</v>
      </c>
      <c r="J25" s="123">
        <v>2</v>
      </c>
      <c r="K25" s="123">
        <v>3</v>
      </c>
      <c r="L25" s="82">
        <v>0</v>
      </c>
      <c r="M25" s="123">
        <v>0</v>
      </c>
      <c r="N25" s="123">
        <v>0</v>
      </c>
      <c r="O25" s="123">
        <v>0</v>
      </c>
      <c r="P25" s="123">
        <v>0</v>
      </c>
      <c r="Q25" s="123">
        <v>0</v>
      </c>
      <c r="R25" s="123">
        <v>0</v>
      </c>
      <c r="S25" s="123">
        <v>0</v>
      </c>
      <c r="T25" s="123">
        <v>0</v>
      </c>
      <c r="U25" s="20"/>
      <c r="V25" s="36">
        <f>SUM(C25:T25)</f>
        <v>50</v>
      </c>
      <c r="W25" s="15"/>
      <c r="X25" s="57"/>
      <c r="Y25" s="57"/>
      <c r="Z25" s="57"/>
    </row>
    <row r="26" spans="1:26" ht="15.6" customHeight="1" x14ac:dyDescent="0.2">
      <c r="A26" s="229" t="s">
        <v>47</v>
      </c>
      <c r="B26" s="32" t="s">
        <v>8</v>
      </c>
      <c r="C26" s="111">
        <f>C25</f>
        <v>7</v>
      </c>
      <c r="D26" s="89">
        <f t="shared" ref="D26" si="29">C26-D24+D25</f>
        <v>20</v>
      </c>
      <c r="E26" s="89">
        <f>D26-E24+E25</f>
        <v>29</v>
      </c>
      <c r="F26" s="89">
        <f>E26-F24+F25</f>
        <v>28</v>
      </c>
      <c r="G26" s="89">
        <f t="shared" ref="G26" si="30">F26-G24+G25</f>
        <v>33</v>
      </c>
      <c r="H26" s="89">
        <f t="shared" ref="H26" si="31">G26-H24+H25</f>
        <v>32</v>
      </c>
      <c r="I26" s="124">
        <f t="shared" ref="I26" si="32">H26-I24+I25</f>
        <v>27</v>
      </c>
      <c r="J26" s="124">
        <f t="shared" ref="J26" si="33">I26-J24+J25</f>
        <v>27</v>
      </c>
      <c r="K26" s="124">
        <f t="shared" ref="K26" si="34">J26-K24+K25</f>
        <v>29</v>
      </c>
      <c r="L26" s="83">
        <f t="shared" ref="L26" si="35">K26-L24+L25</f>
        <v>26</v>
      </c>
      <c r="M26" s="124">
        <f t="shared" ref="M26" si="36">L26-M24+M25</f>
        <v>20</v>
      </c>
      <c r="N26" s="124">
        <f t="shared" ref="N26" si="37">M26-N24+N25</f>
        <v>20</v>
      </c>
      <c r="O26" s="124">
        <f t="shared" ref="O26" si="38">N26-O24+O25</f>
        <v>17</v>
      </c>
      <c r="P26" s="124">
        <f t="shared" ref="P26" si="39">O26-P24+P25</f>
        <v>17</v>
      </c>
      <c r="Q26" s="124">
        <f t="shared" ref="Q26" si="40">P26-Q24+Q25</f>
        <v>16</v>
      </c>
      <c r="R26" s="124">
        <f t="shared" ref="R26" si="41">Q26-R24+R25</f>
        <v>9</v>
      </c>
      <c r="S26" s="124">
        <f t="shared" ref="S26" si="42">R26-S24+S25</f>
        <v>4</v>
      </c>
      <c r="T26" s="124">
        <f t="shared" ref="T26" si="43">S26-T24+T25</f>
        <v>0</v>
      </c>
      <c r="U26" s="37">
        <f>T26-U24</f>
        <v>0</v>
      </c>
      <c r="V26" s="38"/>
      <c r="W26" s="3">
        <f>MAX(C26:U26)</f>
        <v>33</v>
      </c>
      <c r="X26" s="57"/>
      <c r="Y26" s="57"/>
      <c r="Z26" s="57"/>
    </row>
    <row r="27" spans="1:26" ht="15.6" customHeight="1" x14ac:dyDescent="0.2">
      <c r="A27" s="230"/>
      <c r="B27" s="32" t="s">
        <v>9</v>
      </c>
      <c r="C27" s="222"/>
      <c r="D27" s="207"/>
      <c r="E27" s="207"/>
      <c r="F27" s="207"/>
      <c r="G27" s="207"/>
      <c r="H27" s="224"/>
      <c r="I27" s="6">
        <v>9.07</v>
      </c>
      <c r="J27" s="207"/>
      <c r="K27" s="6">
        <v>9.11</v>
      </c>
      <c r="L27" s="117">
        <v>9.16</v>
      </c>
      <c r="M27" s="207"/>
      <c r="N27" s="207"/>
      <c r="O27" s="207"/>
      <c r="P27" s="207"/>
      <c r="Q27" s="207"/>
      <c r="R27" s="6">
        <v>9.25</v>
      </c>
      <c r="S27" s="207"/>
      <c r="T27" s="207"/>
      <c r="U27" s="209">
        <v>9.2799999999999994</v>
      </c>
      <c r="V27" s="39">
        <v>33</v>
      </c>
      <c r="W27" s="15"/>
      <c r="X27" s="57"/>
      <c r="Y27" s="57"/>
      <c r="Z27" s="57"/>
    </row>
    <row r="28" spans="1:26" ht="15.6" customHeight="1" x14ac:dyDescent="0.2">
      <c r="A28" s="231"/>
      <c r="B28" s="33" t="s">
        <v>10</v>
      </c>
      <c r="C28" s="223">
        <v>8.5500000000000007</v>
      </c>
      <c r="D28" s="210"/>
      <c r="E28" s="210"/>
      <c r="F28" s="210"/>
      <c r="G28" s="210"/>
      <c r="H28" s="225"/>
      <c r="I28" s="126">
        <f>I27</f>
        <v>9.07</v>
      </c>
      <c r="J28" s="210"/>
      <c r="K28" s="126">
        <f>K27</f>
        <v>9.11</v>
      </c>
      <c r="L28" s="84">
        <f>L27</f>
        <v>9.16</v>
      </c>
      <c r="M28" s="213"/>
      <c r="N28" s="210"/>
      <c r="O28" s="210"/>
      <c r="P28" s="210"/>
      <c r="Q28" s="210"/>
      <c r="R28" s="126">
        <f>R27</f>
        <v>9.25</v>
      </c>
      <c r="S28" s="210"/>
      <c r="T28" s="210"/>
      <c r="U28" s="212"/>
      <c r="V28" s="38"/>
      <c r="W28" s="16"/>
      <c r="X28" s="57"/>
      <c r="Y28" s="57"/>
      <c r="Z28" s="57"/>
    </row>
    <row r="29" spans="1:26" ht="15.6" customHeight="1" thickBot="1" x14ac:dyDescent="0.25">
      <c r="A29" s="220">
        <v>512</v>
      </c>
      <c r="B29" s="59" t="s">
        <v>11</v>
      </c>
      <c r="C29" s="181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61"/>
      <c r="V29" s="62"/>
      <c r="W29" s="3"/>
      <c r="X29" s="57"/>
      <c r="Y29" s="57"/>
      <c r="Z29" s="57"/>
    </row>
    <row r="30" spans="1:26" ht="15.6" customHeight="1" x14ac:dyDescent="0.2">
      <c r="A30" s="221"/>
      <c r="B30" s="29" t="s">
        <v>5</v>
      </c>
      <c r="C30" s="149"/>
      <c r="D30" s="87" t="s">
        <v>49</v>
      </c>
      <c r="E30" s="87" t="s">
        <v>49</v>
      </c>
      <c r="F30" s="87" t="s">
        <v>49</v>
      </c>
      <c r="G30" s="119" t="s">
        <v>49</v>
      </c>
      <c r="H30" s="96" t="s">
        <v>49</v>
      </c>
      <c r="I30" s="95" t="s">
        <v>49</v>
      </c>
      <c r="J30" s="146">
        <v>1</v>
      </c>
      <c r="K30" s="146">
        <v>1</v>
      </c>
      <c r="L30" s="94" t="s">
        <v>49</v>
      </c>
      <c r="M30" s="95">
        <v>16</v>
      </c>
      <c r="N30" s="95">
        <v>1</v>
      </c>
      <c r="O30" s="95">
        <v>4</v>
      </c>
      <c r="P30" s="95">
        <v>3</v>
      </c>
      <c r="Q30" s="95">
        <v>0</v>
      </c>
      <c r="R30" s="95">
        <v>7</v>
      </c>
      <c r="S30" s="95">
        <v>1</v>
      </c>
      <c r="T30" s="95">
        <v>4</v>
      </c>
      <c r="U30" s="34">
        <v>4</v>
      </c>
      <c r="V30" s="35" t="s">
        <v>6</v>
      </c>
      <c r="W30" s="53"/>
      <c r="X30" s="57"/>
      <c r="Y30" s="57"/>
      <c r="Z30" s="57"/>
    </row>
    <row r="31" spans="1:26" ht="15.6" customHeight="1" x14ac:dyDescent="0.2">
      <c r="A31" s="219">
        <v>12.35</v>
      </c>
      <c r="B31" s="32" t="s">
        <v>7</v>
      </c>
      <c r="C31" s="111" t="s">
        <v>49</v>
      </c>
      <c r="D31" s="88" t="s">
        <v>49</v>
      </c>
      <c r="E31" s="88" t="s">
        <v>49</v>
      </c>
      <c r="F31" s="88" t="s">
        <v>49</v>
      </c>
      <c r="G31" s="198" t="s">
        <v>49</v>
      </c>
      <c r="H31" s="101" t="s">
        <v>49</v>
      </c>
      <c r="I31" s="100">
        <v>37</v>
      </c>
      <c r="J31" s="123">
        <v>2</v>
      </c>
      <c r="K31" s="123">
        <v>3</v>
      </c>
      <c r="L31" s="99" t="s">
        <v>49</v>
      </c>
      <c r="M31" s="100">
        <v>0</v>
      </c>
      <c r="N31" s="100">
        <v>0</v>
      </c>
      <c r="O31" s="100">
        <v>0</v>
      </c>
      <c r="P31" s="100">
        <v>0</v>
      </c>
      <c r="Q31" s="100">
        <v>0</v>
      </c>
      <c r="R31" s="100">
        <v>0</v>
      </c>
      <c r="S31" s="100">
        <v>0</v>
      </c>
      <c r="T31" s="100">
        <v>0</v>
      </c>
      <c r="U31" s="20"/>
      <c r="V31" s="36">
        <f>SUM(C31:T31)</f>
        <v>42</v>
      </c>
      <c r="W31" s="15"/>
      <c r="X31" s="57"/>
      <c r="Y31" s="57"/>
      <c r="Z31" s="57"/>
    </row>
    <row r="32" spans="1:26" ht="15.6" customHeight="1" x14ac:dyDescent="0.2">
      <c r="A32" s="229" t="s">
        <v>50</v>
      </c>
      <c r="B32" s="32" t="s">
        <v>8</v>
      </c>
      <c r="C32" s="111" t="s">
        <v>49</v>
      </c>
      <c r="D32" s="89" t="s">
        <v>49</v>
      </c>
      <c r="E32" s="89" t="s">
        <v>49</v>
      </c>
      <c r="F32" s="89" t="s">
        <v>49</v>
      </c>
      <c r="G32" s="200" t="s">
        <v>49</v>
      </c>
      <c r="H32" s="106" t="s">
        <v>49</v>
      </c>
      <c r="I32" s="105">
        <f>I31</f>
        <v>37</v>
      </c>
      <c r="J32" s="124">
        <f t="shared" ref="J32" si="44">I32-J30+J31</f>
        <v>38</v>
      </c>
      <c r="K32" s="124">
        <f t="shared" ref="K32" si="45">J32-K30+K31</f>
        <v>40</v>
      </c>
      <c r="L32" s="104" t="s">
        <v>49</v>
      </c>
      <c r="M32" s="105">
        <f>K32-M30+M31</f>
        <v>24</v>
      </c>
      <c r="N32" s="124">
        <f t="shared" ref="N32" si="46">M32-N30+N31</f>
        <v>23</v>
      </c>
      <c r="O32" s="124">
        <f t="shared" ref="O32" si="47">N32-O30+O31</f>
        <v>19</v>
      </c>
      <c r="P32" s="124">
        <f t="shared" ref="P32" si="48">O32-P30+P31</f>
        <v>16</v>
      </c>
      <c r="Q32" s="124">
        <f t="shared" ref="Q32" si="49">P32-Q30+Q31</f>
        <v>16</v>
      </c>
      <c r="R32" s="124">
        <f t="shared" ref="R32" si="50">Q32-R30+R31</f>
        <v>9</v>
      </c>
      <c r="S32" s="124">
        <f t="shared" ref="S32" si="51">R32-S30+S31</f>
        <v>8</v>
      </c>
      <c r="T32" s="124">
        <f t="shared" ref="T32" si="52">S32-T30+T31</f>
        <v>4</v>
      </c>
      <c r="U32" s="37">
        <f>T32-U30</f>
        <v>0</v>
      </c>
      <c r="V32" s="38"/>
      <c r="W32" s="3">
        <f>MAX(C32:U32)</f>
        <v>40</v>
      </c>
      <c r="X32" s="57"/>
      <c r="Y32" s="57"/>
      <c r="Z32" s="57"/>
    </row>
    <row r="33" spans="1:26" ht="15.6" customHeight="1" x14ac:dyDescent="0.2">
      <c r="A33" s="230"/>
      <c r="B33" s="32" t="s">
        <v>9</v>
      </c>
      <c r="C33" s="222"/>
      <c r="D33" s="207"/>
      <c r="E33" s="207"/>
      <c r="F33" s="207"/>
      <c r="G33" s="207"/>
      <c r="H33" s="208"/>
      <c r="I33" s="202" t="s">
        <v>49</v>
      </c>
      <c r="J33" s="207"/>
      <c r="K33" s="6">
        <v>12.4</v>
      </c>
      <c r="L33" s="203" t="s">
        <v>49</v>
      </c>
      <c r="M33" s="208"/>
      <c r="N33" s="207"/>
      <c r="O33" s="207"/>
      <c r="P33" s="207"/>
      <c r="Q33" s="207"/>
      <c r="R33" s="6">
        <v>12.5</v>
      </c>
      <c r="S33" s="207"/>
      <c r="T33" s="207"/>
      <c r="U33" s="209">
        <v>12.55</v>
      </c>
      <c r="V33" s="39">
        <v>20</v>
      </c>
      <c r="W33" s="15"/>
      <c r="X33" s="57"/>
      <c r="Y33" s="57"/>
      <c r="Z33" s="57"/>
    </row>
    <row r="34" spans="1:26" ht="15.6" customHeight="1" x14ac:dyDescent="0.2">
      <c r="A34" s="231"/>
      <c r="B34" s="33" t="s">
        <v>10</v>
      </c>
      <c r="C34" s="223" t="s">
        <v>49</v>
      </c>
      <c r="D34" s="210"/>
      <c r="E34" s="210"/>
      <c r="F34" s="210"/>
      <c r="G34" s="211"/>
      <c r="H34" s="211"/>
      <c r="I34" s="110">
        <v>12.35</v>
      </c>
      <c r="J34" s="210"/>
      <c r="K34" s="126">
        <f>K33</f>
        <v>12.4</v>
      </c>
      <c r="L34" s="109" t="s">
        <v>49</v>
      </c>
      <c r="M34" s="211"/>
      <c r="N34" s="210"/>
      <c r="O34" s="210"/>
      <c r="P34" s="210"/>
      <c r="Q34" s="210"/>
      <c r="R34" s="126">
        <f>R33</f>
        <v>12.5</v>
      </c>
      <c r="S34" s="210"/>
      <c r="T34" s="210"/>
      <c r="U34" s="212"/>
      <c r="V34" s="38"/>
      <c r="W34" s="16"/>
      <c r="X34" s="57"/>
      <c r="Y34" s="57"/>
      <c r="Z34" s="57"/>
    </row>
    <row r="35" spans="1:26" ht="15.6" customHeight="1" thickBot="1" x14ac:dyDescent="0.25">
      <c r="A35" s="220">
        <v>510</v>
      </c>
      <c r="B35" s="59" t="s">
        <v>11</v>
      </c>
      <c r="C35" s="181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61"/>
      <c r="V35" s="62"/>
      <c r="W35" s="3"/>
      <c r="X35" s="57"/>
      <c r="Y35" s="57"/>
      <c r="Z35" s="57"/>
    </row>
    <row r="36" spans="1:26" ht="15.6" customHeight="1" x14ac:dyDescent="0.2">
      <c r="A36" s="221"/>
      <c r="B36" s="29" t="s">
        <v>5</v>
      </c>
      <c r="C36" s="149"/>
      <c r="D36" s="87">
        <v>0</v>
      </c>
      <c r="E36" s="87">
        <v>0</v>
      </c>
      <c r="F36" s="87">
        <v>0</v>
      </c>
      <c r="G36" s="87">
        <v>0</v>
      </c>
      <c r="H36" s="87">
        <v>4</v>
      </c>
      <c r="I36" s="146">
        <v>3</v>
      </c>
      <c r="J36" s="146">
        <v>0</v>
      </c>
      <c r="K36" s="146">
        <v>2</v>
      </c>
      <c r="L36" s="81">
        <v>0</v>
      </c>
      <c r="M36" s="95">
        <v>0</v>
      </c>
      <c r="N36" s="95">
        <v>2</v>
      </c>
      <c r="O36" s="95">
        <v>0</v>
      </c>
      <c r="P36" s="95">
        <v>1</v>
      </c>
      <c r="Q36" s="95">
        <v>7</v>
      </c>
      <c r="R36" s="95">
        <v>2</v>
      </c>
      <c r="S36" s="95">
        <v>2</v>
      </c>
      <c r="T36" s="95">
        <v>0</v>
      </c>
      <c r="U36" s="34">
        <v>0</v>
      </c>
      <c r="V36" s="35" t="s">
        <v>6</v>
      </c>
      <c r="W36" s="53"/>
      <c r="X36" s="57"/>
      <c r="Y36" s="57"/>
      <c r="Z36" s="57"/>
    </row>
    <row r="37" spans="1:26" ht="15.6" customHeight="1" x14ac:dyDescent="0.2">
      <c r="A37" s="219">
        <v>13.27</v>
      </c>
      <c r="B37" s="32" t="s">
        <v>7</v>
      </c>
      <c r="C37" s="111">
        <v>2</v>
      </c>
      <c r="D37" s="88">
        <v>2</v>
      </c>
      <c r="E37" s="88">
        <v>5</v>
      </c>
      <c r="F37" s="88">
        <v>1</v>
      </c>
      <c r="G37" s="88">
        <v>2</v>
      </c>
      <c r="H37" s="88">
        <v>3</v>
      </c>
      <c r="I37" s="123">
        <v>5</v>
      </c>
      <c r="J37" s="123">
        <v>0</v>
      </c>
      <c r="K37" s="123">
        <v>3</v>
      </c>
      <c r="L37" s="82">
        <v>0</v>
      </c>
      <c r="M37" s="100">
        <v>0</v>
      </c>
      <c r="N37" s="100">
        <v>0</v>
      </c>
      <c r="O37" s="100">
        <v>0</v>
      </c>
      <c r="P37" s="100">
        <v>0</v>
      </c>
      <c r="Q37" s="100">
        <v>0</v>
      </c>
      <c r="R37" s="100">
        <v>0</v>
      </c>
      <c r="S37" s="100">
        <v>0</v>
      </c>
      <c r="T37" s="100">
        <v>0</v>
      </c>
      <c r="U37" s="20"/>
      <c r="V37" s="36">
        <f>SUM(C37:T37)</f>
        <v>23</v>
      </c>
      <c r="W37" s="15"/>
      <c r="X37" s="57"/>
      <c r="Y37" s="57"/>
      <c r="Z37" s="57"/>
    </row>
    <row r="38" spans="1:26" ht="15.6" customHeight="1" x14ac:dyDescent="0.2">
      <c r="A38" s="229" t="s">
        <v>47</v>
      </c>
      <c r="B38" s="32" t="s">
        <v>8</v>
      </c>
      <c r="C38" s="111">
        <f>C37</f>
        <v>2</v>
      </c>
      <c r="D38" s="89">
        <f t="shared" ref="D38" si="53">C38-D36+D37</f>
        <v>4</v>
      </c>
      <c r="E38" s="89">
        <f>D38-E36+E37</f>
        <v>9</v>
      </c>
      <c r="F38" s="89">
        <f>E38-F36+F37</f>
        <v>10</v>
      </c>
      <c r="G38" s="89">
        <f t="shared" ref="G38" si="54">F38-G36+G37</f>
        <v>12</v>
      </c>
      <c r="H38" s="89">
        <f t="shared" ref="H38" si="55">G38-H36+H37</f>
        <v>11</v>
      </c>
      <c r="I38" s="124">
        <f t="shared" ref="I38" si="56">H38-I36+I37</f>
        <v>13</v>
      </c>
      <c r="J38" s="124">
        <f t="shared" ref="J38" si="57">I38-J36+J37</f>
        <v>13</v>
      </c>
      <c r="K38" s="124">
        <f t="shared" ref="K38" si="58">J38-K36+K37</f>
        <v>14</v>
      </c>
      <c r="L38" s="83">
        <f t="shared" ref="L38" si="59">K38-L36+L37</f>
        <v>14</v>
      </c>
      <c r="M38" s="124">
        <f t="shared" ref="M38" si="60">L38-M36+M37</f>
        <v>14</v>
      </c>
      <c r="N38" s="124">
        <f t="shared" ref="N38" si="61">M38-N36+N37</f>
        <v>12</v>
      </c>
      <c r="O38" s="124">
        <f t="shared" ref="O38" si="62">N38-O36+O37</f>
        <v>12</v>
      </c>
      <c r="P38" s="124">
        <f t="shared" ref="P38" si="63">O38-P36+P37</f>
        <v>11</v>
      </c>
      <c r="Q38" s="124">
        <f t="shared" ref="Q38" si="64">P38-Q36+Q37</f>
        <v>4</v>
      </c>
      <c r="R38" s="124">
        <f t="shared" ref="R38" si="65">Q38-R36+R37</f>
        <v>2</v>
      </c>
      <c r="S38" s="124">
        <f t="shared" ref="S38" si="66">R38-S36+S37</f>
        <v>0</v>
      </c>
      <c r="T38" s="124">
        <f t="shared" ref="T38" si="67">S38-T36+T37</f>
        <v>0</v>
      </c>
      <c r="U38" s="37">
        <f>T38-U36</f>
        <v>0</v>
      </c>
      <c r="V38" s="38"/>
      <c r="W38" s="3">
        <f>MAX(C38:U38)</f>
        <v>14</v>
      </c>
      <c r="X38" s="57"/>
      <c r="Y38" s="57"/>
      <c r="Z38" s="57"/>
    </row>
    <row r="39" spans="1:26" ht="15.6" customHeight="1" x14ac:dyDescent="0.2">
      <c r="A39" s="230"/>
      <c r="B39" s="32" t="s">
        <v>9</v>
      </c>
      <c r="C39" s="222"/>
      <c r="D39" s="207"/>
      <c r="E39" s="207"/>
      <c r="F39" s="207"/>
      <c r="G39" s="207"/>
      <c r="H39" s="224"/>
      <c r="I39" s="6">
        <v>13.38</v>
      </c>
      <c r="J39" s="207"/>
      <c r="K39" s="6">
        <v>13.43</v>
      </c>
      <c r="L39" s="117">
        <v>13.47</v>
      </c>
      <c r="M39" s="207"/>
      <c r="N39" s="207"/>
      <c r="O39" s="207"/>
      <c r="P39" s="207"/>
      <c r="Q39" s="207"/>
      <c r="R39" s="6">
        <v>13.56</v>
      </c>
      <c r="S39" s="207"/>
      <c r="T39" s="207"/>
      <c r="U39" s="209">
        <v>13.59</v>
      </c>
      <c r="V39" s="39">
        <v>30</v>
      </c>
      <c r="W39" s="15"/>
      <c r="X39" s="57"/>
      <c r="Y39" s="57"/>
      <c r="Z39" s="57"/>
    </row>
    <row r="40" spans="1:26" ht="15.6" customHeight="1" x14ac:dyDescent="0.2">
      <c r="A40" s="231"/>
      <c r="B40" s="33" t="s">
        <v>10</v>
      </c>
      <c r="C40" s="223">
        <v>13.29</v>
      </c>
      <c r="D40" s="210"/>
      <c r="E40" s="210"/>
      <c r="F40" s="210"/>
      <c r="G40" s="210"/>
      <c r="H40" s="225"/>
      <c r="I40" s="126">
        <f>I39</f>
        <v>13.38</v>
      </c>
      <c r="J40" s="210"/>
      <c r="K40" s="126">
        <f>K39</f>
        <v>13.43</v>
      </c>
      <c r="L40" s="84">
        <f>L39</f>
        <v>13.47</v>
      </c>
      <c r="M40" s="213"/>
      <c r="N40" s="210"/>
      <c r="O40" s="210"/>
      <c r="P40" s="210"/>
      <c r="Q40" s="210"/>
      <c r="R40" s="126">
        <f>R39</f>
        <v>13.56</v>
      </c>
      <c r="S40" s="210"/>
      <c r="T40" s="210"/>
      <c r="U40" s="212"/>
      <c r="V40" s="38"/>
      <c r="W40" s="16"/>
      <c r="X40" s="57"/>
      <c r="Y40" s="57"/>
      <c r="Z40" s="57"/>
    </row>
    <row r="41" spans="1:26" ht="15.6" customHeight="1" thickBot="1" x14ac:dyDescent="0.25">
      <c r="A41" s="220">
        <v>510</v>
      </c>
      <c r="B41" s="59" t="s">
        <v>11</v>
      </c>
      <c r="C41" s="181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61"/>
      <c r="V41" s="62"/>
      <c r="W41" s="3"/>
      <c r="X41" s="57"/>
      <c r="Y41" s="57"/>
      <c r="Z41" s="57"/>
    </row>
    <row r="42" spans="1:26" ht="15.6" customHeight="1" x14ac:dyDescent="0.2">
      <c r="A42" s="221"/>
      <c r="B42" s="29" t="s">
        <v>5</v>
      </c>
      <c r="C42" s="149"/>
      <c r="D42" s="87">
        <v>2</v>
      </c>
      <c r="E42" s="87">
        <v>0</v>
      </c>
      <c r="F42" s="87">
        <v>0</v>
      </c>
      <c r="G42" s="87">
        <v>0</v>
      </c>
      <c r="H42" s="87">
        <v>4</v>
      </c>
      <c r="I42" s="146">
        <v>2</v>
      </c>
      <c r="J42" s="146">
        <v>2</v>
      </c>
      <c r="K42" s="146">
        <v>5</v>
      </c>
      <c r="L42" s="81">
        <v>3</v>
      </c>
      <c r="M42" s="95">
        <v>6</v>
      </c>
      <c r="N42" s="95">
        <v>5</v>
      </c>
      <c r="O42" s="95">
        <v>4</v>
      </c>
      <c r="P42" s="95">
        <v>0</v>
      </c>
      <c r="Q42" s="95">
        <v>6</v>
      </c>
      <c r="R42" s="95">
        <v>8</v>
      </c>
      <c r="S42" s="95">
        <v>1</v>
      </c>
      <c r="T42" s="95">
        <v>0</v>
      </c>
      <c r="U42" s="34">
        <v>2</v>
      </c>
      <c r="V42" s="35" t="s">
        <v>6</v>
      </c>
      <c r="W42" s="53"/>
      <c r="X42" s="57"/>
      <c r="Y42" s="57"/>
      <c r="Z42" s="57"/>
    </row>
    <row r="43" spans="1:26" ht="15.6" customHeight="1" x14ac:dyDescent="0.2">
      <c r="A43" s="219">
        <v>14.4</v>
      </c>
      <c r="B43" s="32" t="s">
        <v>7</v>
      </c>
      <c r="C43" s="111">
        <v>6</v>
      </c>
      <c r="D43" s="88">
        <v>5</v>
      </c>
      <c r="E43" s="88">
        <v>1</v>
      </c>
      <c r="F43" s="88">
        <v>0</v>
      </c>
      <c r="G43" s="88">
        <v>2</v>
      </c>
      <c r="H43" s="88">
        <v>1</v>
      </c>
      <c r="I43" s="123">
        <v>18</v>
      </c>
      <c r="J43" s="123">
        <v>4</v>
      </c>
      <c r="K43" s="123">
        <v>12</v>
      </c>
      <c r="L43" s="82">
        <v>0</v>
      </c>
      <c r="M43" s="100">
        <v>0</v>
      </c>
      <c r="N43" s="100">
        <v>0</v>
      </c>
      <c r="O43" s="100">
        <v>0</v>
      </c>
      <c r="P43" s="100">
        <v>0</v>
      </c>
      <c r="Q43" s="100">
        <v>2</v>
      </c>
      <c r="R43" s="100">
        <v>0</v>
      </c>
      <c r="S43" s="100">
        <v>0</v>
      </c>
      <c r="T43" s="100">
        <v>0</v>
      </c>
      <c r="U43" s="20"/>
      <c r="V43" s="36">
        <f>SUM(C43:T43)</f>
        <v>51</v>
      </c>
      <c r="W43" s="15"/>
      <c r="X43" s="57"/>
      <c r="Y43" s="57"/>
      <c r="Z43" s="57"/>
    </row>
    <row r="44" spans="1:26" ht="15.6" customHeight="1" x14ac:dyDescent="0.2">
      <c r="A44" s="229" t="s">
        <v>47</v>
      </c>
      <c r="B44" s="32" t="s">
        <v>8</v>
      </c>
      <c r="C44" s="111">
        <f>C43</f>
        <v>6</v>
      </c>
      <c r="D44" s="89">
        <f t="shared" ref="D44" si="68">C44-D42+D43</f>
        <v>9</v>
      </c>
      <c r="E44" s="89">
        <f>D44-E42+E43</f>
        <v>10</v>
      </c>
      <c r="F44" s="89">
        <f>E44-F42+F43</f>
        <v>10</v>
      </c>
      <c r="G44" s="89">
        <f t="shared" ref="G44" si="69">F44-G42+G43</f>
        <v>12</v>
      </c>
      <c r="H44" s="89">
        <f t="shared" ref="H44" si="70">G44-H42+H43</f>
        <v>9</v>
      </c>
      <c r="I44" s="124">
        <f t="shared" ref="I44" si="71">H44-I42+I43</f>
        <v>25</v>
      </c>
      <c r="J44" s="124">
        <f t="shared" ref="J44" si="72">I44-J42+J43</f>
        <v>27</v>
      </c>
      <c r="K44" s="124">
        <f t="shared" ref="K44" si="73">J44-K42+K43</f>
        <v>34</v>
      </c>
      <c r="L44" s="83">
        <f t="shared" ref="L44" si="74">K44-L42+L43</f>
        <v>31</v>
      </c>
      <c r="M44" s="124">
        <f t="shared" ref="M44" si="75">L44-M42+M43</f>
        <v>25</v>
      </c>
      <c r="N44" s="124">
        <f t="shared" ref="N44" si="76">M44-N42+N43</f>
        <v>20</v>
      </c>
      <c r="O44" s="124">
        <f t="shared" ref="O44" si="77">N44-O42+O43</f>
        <v>16</v>
      </c>
      <c r="P44" s="124">
        <f t="shared" ref="P44" si="78">O44-P42+P43</f>
        <v>16</v>
      </c>
      <c r="Q44" s="124">
        <f t="shared" ref="Q44" si="79">P44-Q42+Q43</f>
        <v>12</v>
      </c>
      <c r="R44" s="124">
        <f t="shared" ref="R44" si="80">Q44-R42+R43</f>
        <v>4</v>
      </c>
      <c r="S44" s="124">
        <f t="shared" ref="S44" si="81">R44-S42+S43</f>
        <v>3</v>
      </c>
      <c r="T44" s="124">
        <f t="shared" ref="T44" si="82">S44-T42+T43</f>
        <v>3</v>
      </c>
      <c r="U44" s="37">
        <f>T44-U42</f>
        <v>1</v>
      </c>
      <c r="V44" s="38"/>
      <c r="W44" s="3">
        <f>MAX(C44:U44)</f>
        <v>34</v>
      </c>
      <c r="X44" s="57"/>
      <c r="Y44" s="57"/>
      <c r="Z44" s="57"/>
    </row>
    <row r="45" spans="1:26" ht="15.6" customHeight="1" x14ac:dyDescent="0.2">
      <c r="A45" s="230"/>
      <c r="B45" s="32" t="s">
        <v>9</v>
      </c>
      <c r="C45" s="222"/>
      <c r="D45" s="207"/>
      <c r="E45" s="207"/>
      <c r="F45" s="207"/>
      <c r="G45" s="207"/>
      <c r="H45" s="224"/>
      <c r="I45" s="6">
        <v>14.54</v>
      </c>
      <c r="J45" s="207"/>
      <c r="K45" s="6">
        <v>15</v>
      </c>
      <c r="L45" s="117">
        <v>15.05</v>
      </c>
      <c r="M45" s="207"/>
      <c r="N45" s="207"/>
      <c r="O45" s="207"/>
      <c r="P45" s="207"/>
      <c r="Q45" s="207"/>
      <c r="R45" s="6">
        <v>15.14</v>
      </c>
      <c r="S45" s="207"/>
      <c r="T45" s="207"/>
      <c r="U45" s="209">
        <v>15.17</v>
      </c>
      <c r="V45" s="39">
        <v>37</v>
      </c>
      <c r="W45" s="15"/>
      <c r="X45" s="57"/>
      <c r="Y45" s="57"/>
      <c r="Z45" s="57"/>
    </row>
    <row r="46" spans="1:26" ht="15.6" customHeight="1" x14ac:dyDescent="0.2">
      <c r="A46" s="231"/>
      <c r="B46" s="33" t="s">
        <v>10</v>
      </c>
      <c r="C46" s="223">
        <v>14.4</v>
      </c>
      <c r="D46" s="210"/>
      <c r="E46" s="210"/>
      <c r="F46" s="210"/>
      <c r="G46" s="210"/>
      <c r="H46" s="225"/>
      <c r="I46" s="126">
        <f>I45</f>
        <v>14.54</v>
      </c>
      <c r="J46" s="210"/>
      <c r="K46" s="126">
        <f>K45</f>
        <v>15</v>
      </c>
      <c r="L46" s="84">
        <f>L45</f>
        <v>15.05</v>
      </c>
      <c r="M46" s="213"/>
      <c r="N46" s="210"/>
      <c r="O46" s="210"/>
      <c r="P46" s="210"/>
      <c r="Q46" s="210"/>
      <c r="R46" s="126">
        <f>R45</f>
        <v>15.14</v>
      </c>
      <c r="S46" s="210"/>
      <c r="T46" s="210"/>
      <c r="U46" s="212"/>
      <c r="V46" s="38"/>
      <c r="W46" s="16"/>
      <c r="X46" s="57"/>
      <c r="Y46" s="57"/>
      <c r="Z46" s="57"/>
    </row>
    <row r="47" spans="1:26" ht="15.6" customHeight="1" thickBot="1" x14ac:dyDescent="0.25">
      <c r="A47" s="220">
        <v>510</v>
      </c>
      <c r="B47" s="59" t="s">
        <v>11</v>
      </c>
      <c r="C47" s="205" t="s">
        <v>64</v>
      </c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61"/>
      <c r="V47" s="62"/>
      <c r="W47" s="3"/>
      <c r="X47" s="57"/>
      <c r="Y47" s="57"/>
      <c r="Z47" s="57"/>
    </row>
    <row r="48" spans="1:26" ht="15.6" customHeight="1" x14ac:dyDescent="0.2">
      <c r="A48" s="221"/>
      <c r="B48" s="29" t="s">
        <v>5</v>
      </c>
      <c r="C48" s="149"/>
      <c r="D48" s="87">
        <v>0</v>
      </c>
      <c r="E48" s="87">
        <v>1</v>
      </c>
      <c r="F48" s="87">
        <v>0</v>
      </c>
      <c r="G48" s="87">
        <v>0</v>
      </c>
      <c r="H48" s="87">
        <v>0</v>
      </c>
      <c r="I48" s="146">
        <v>1</v>
      </c>
      <c r="J48" s="146">
        <v>0</v>
      </c>
      <c r="K48" s="146">
        <v>2</v>
      </c>
      <c r="L48" s="94" t="s">
        <v>49</v>
      </c>
      <c r="M48" s="95">
        <v>8</v>
      </c>
      <c r="N48" s="95">
        <v>1</v>
      </c>
      <c r="O48" s="95">
        <v>2</v>
      </c>
      <c r="P48" s="95">
        <v>0</v>
      </c>
      <c r="Q48" s="95">
        <v>0</v>
      </c>
      <c r="R48" s="95">
        <v>6</v>
      </c>
      <c r="S48" s="95">
        <v>3</v>
      </c>
      <c r="T48" s="95">
        <v>0</v>
      </c>
      <c r="U48" s="34">
        <v>1</v>
      </c>
      <c r="V48" s="35" t="s">
        <v>6</v>
      </c>
      <c r="W48" s="53"/>
      <c r="X48" s="57"/>
      <c r="Y48" s="57"/>
      <c r="Z48" s="57"/>
    </row>
    <row r="49" spans="1:26" ht="15.6" customHeight="1" x14ac:dyDescent="0.2">
      <c r="A49" s="219">
        <v>15.5</v>
      </c>
      <c r="B49" s="32" t="s">
        <v>7</v>
      </c>
      <c r="C49" s="111">
        <v>1</v>
      </c>
      <c r="D49" s="88">
        <v>2</v>
      </c>
      <c r="E49" s="88">
        <v>1</v>
      </c>
      <c r="F49" s="88">
        <v>0</v>
      </c>
      <c r="G49" s="88">
        <v>2</v>
      </c>
      <c r="H49" s="88">
        <v>5</v>
      </c>
      <c r="I49" s="123">
        <v>12</v>
      </c>
      <c r="J49" s="123">
        <v>2</v>
      </c>
      <c r="K49" s="123">
        <v>0</v>
      </c>
      <c r="L49" s="99" t="s">
        <v>49</v>
      </c>
      <c r="M49" s="100">
        <v>0</v>
      </c>
      <c r="N49" s="100"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0</v>
      </c>
      <c r="T49" s="100">
        <v>0</v>
      </c>
      <c r="U49" s="20"/>
      <c r="V49" s="36">
        <f>SUM(C49:T49)</f>
        <v>25</v>
      </c>
      <c r="W49" s="15"/>
      <c r="X49" s="57"/>
      <c r="Y49" s="57"/>
      <c r="Z49" s="57"/>
    </row>
    <row r="50" spans="1:26" ht="15.6" customHeight="1" x14ac:dyDescent="0.2">
      <c r="A50" s="229" t="s">
        <v>47</v>
      </c>
      <c r="B50" s="32" t="s">
        <v>8</v>
      </c>
      <c r="C50" s="111">
        <f>C49</f>
        <v>1</v>
      </c>
      <c r="D50" s="89">
        <f t="shared" ref="D50" si="83">C50-D48+D49</f>
        <v>3</v>
      </c>
      <c r="E50" s="89">
        <f>D50-E48+E49</f>
        <v>3</v>
      </c>
      <c r="F50" s="89">
        <f>E50-F48+F49</f>
        <v>3</v>
      </c>
      <c r="G50" s="89">
        <f t="shared" ref="G50" si="84">F50-G48+G49</f>
        <v>5</v>
      </c>
      <c r="H50" s="89">
        <f t="shared" ref="H50" si="85">G50-H48+H49</f>
        <v>10</v>
      </c>
      <c r="I50" s="124">
        <f t="shared" ref="I50" si="86">H50-I48+I49</f>
        <v>21</v>
      </c>
      <c r="J50" s="124">
        <f t="shared" ref="J50" si="87">I50-J48+J49</f>
        <v>23</v>
      </c>
      <c r="K50" s="124">
        <f t="shared" ref="K50" si="88">J50-K48+K49</f>
        <v>21</v>
      </c>
      <c r="L50" s="104" t="s">
        <v>49</v>
      </c>
      <c r="M50" s="105">
        <f>K50-M48+M49</f>
        <v>13</v>
      </c>
      <c r="N50" s="124">
        <f t="shared" ref="N50" si="89">M50-N48+N49</f>
        <v>12</v>
      </c>
      <c r="O50" s="124">
        <f t="shared" ref="O50" si="90">N50-O48+O49</f>
        <v>10</v>
      </c>
      <c r="P50" s="124">
        <f t="shared" ref="P50" si="91">O50-P48+P49</f>
        <v>10</v>
      </c>
      <c r="Q50" s="124">
        <f t="shared" ref="Q50" si="92">P50-Q48+Q49</f>
        <v>10</v>
      </c>
      <c r="R50" s="124">
        <f t="shared" ref="R50" si="93">Q50-R48+R49</f>
        <v>4</v>
      </c>
      <c r="S50" s="124">
        <f t="shared" ref="S50" si="94">R50-S48+S49</f>
        <v>1</v>
      </c>
      <c r="T50" s="124">
        <f t="shared" ref="T50" si="95">S50-T48+T49</f>
        <v>1</v>
      </c>
      <c r="U50" s="37">
        <f>T50-U48</f>
        <v>0</v>
      </c>
      <c r="V50" s="38"/>
      <c r="W50" s="3">
        <f>MAX(C50:U50)</f>
        <v>23</v>
      </c>
      <c r="X50" s="57"/>
      <c r="Y50" s="57"/>
      <c r="Z50" s="57"/>
    </row>
    <row r="51" spans="1:26" ht="15.6" customHeight="1" x14ac:dyDescent="0.2">
      <c r="A51" s="230"/>
      <c r="B51" s="32" t="s">
        <v>9</v>
      </c>
      <c r="C51" s="222"/>
      <c r="D51" s="207"/>
      <c r="E51" s="207"/>
      <c r="F51" s="207"/>
      <c r="G51" s="207"/>
      <c r="H51" s="224"/>
      <c r="I51" s="6">
        <v>16.05</v>
      </c>
      <c r="J51" s="207"/>
      <c r="K51" s="6">
        <v>16.100000000000001</v>
      </c>
      <c r="L51" s="203" t="s">
        <v>49</v>
      </c>
      <c r="M51" s="208"/>
      <c r="N51" s="207"/>
      <c r="O51" s="207"/>
      <c r="P51" s="207"/>
      <c r="Q51" s="207"/>
      <c r="R51" s="6">
        <v>16.190000000000001</v>
      </c>
      <c r="S51" s="207"/>
      <c r="T51" s="207"/>
      <c r="U51" s="209">
        <v>16.22</v>
      </c>
      <c r="V51" s="39">
        <v>32</v>
      </c>
      <c r="W51" s="15"/>
      <c r="X51" s="57"/>
      <c r="Y51" s="57"/>
      <c r="Z51" s="57"/>
    </row>
    <row r="52" spans="1:26" ht="15.6" customHeight="1" x14ac:dyDescent="0.2">
      <c r="A52" s="231"/>
      <c r="B52" s="33" t="s">
        <v>10</v>
      </c>
      <c r="C52" s="223">
        <v>15.5</v>
      </c>
      <c r="D52" s="210"/>
      <c r="E52" s="210"/>
      <c r="F52" s="210"/>
      <c r="G52" s="210"/>
      <c r="H52" s="225"/>
      <c r="I52" s="126">
        <f>I51</f>
        <v>16.05</v>
      </c>
      <c r="J52" s="210"/>
      <c r="K52" s="126">
        <f>K51</f>
        <v>16.100000000000001</v>
      </c>
      <c r="L52" s="109" t="s">
        <v>49</v>
      </c>
      <c r="M52" s="211"/>
      <c r="N52" s="210"/>
      <c r="O52" s="210"/>
      <c r="P52" s="210"/>
      <c r="Q52" s="210"/>
      <c r="R52" s="126">
        <f>R51</f>
        <v>16.190000000000001</v>
      </c>
      <c r="S52" s="210"/>
      <c r="T52" s="210"/>
      <c r="U52" s="212"/>
      <c r="V52" s="38"/>
      <c r="W52" s="16"/>
      <c r="X52" s="57"/>
      <c r="Y52" s="57"/>
      <c r="Z52" s="57"/>
    </row>
    <row r="53" spans="1:26" ht="15.6" customHeight="1" thickBot="1" x14ac:dyDescent="0.25">
      <c r="A53" s="220">
        <v>510</v>
      </c>
      <c r="B53" s="59" t="s">
        <v>11</v>
      </c>
      <c r="C53" s="181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61"/>
      <c r="V53" s="62"/>
      <c r="W53" s="3"/>
      <c r="X53" s="57"/>
      <c r="Y53" s="57"/>
      <c r="Z53" s="57"/>
    </row>
    <row r="54" spans="1:26" ht="15.6" customHeight="1" x14ac:dyDescent="0.2">
      <c r="A54" s="221"/>
      <c r="B54" s="29" t="s">
        <v>5</v>
      </c>
      <c r="C54" s="149"/>
      <c r="D54" s="87" t="s">
        <v>49</v>
      </c>
      <c r="E54" s="87" t="s">
        <v>49</v>
      </c>
      <c r="F54" s="87" t="s">
        <v>49</v>
      </c>
      <c r="G54" s="119" t="s">
        <v>49</v>
      </c>
      <c r="H54" s="96" t="s">
        <v>49</v>
      </c>
      <c r="I54" s="95" t="s">
        <v>49</v>
      </c>
      <c r="J54" s="146">
        <v>0</v>
      </c>
      <c r="K54" s="146">
        <v>1</v>
      </c>
      <c r="L54" s="94" t="s">
        <v>49</v>
      </c>
      <c r="M54" s="95">
        <v>1</v>
      </c>
      <c r="N54" s="95">
        <v>3</v>
      </c>
      <c r="O54" s="95">
        <v>0</v>
      </c>
      <c r="P54" s="95">
        <v>1</v>
      </c>
      <c r="Q54" s="95">
        <v>0</v>
      </c>
      <c r="R54" s="95">
        <v>4</v>
      </c>
      <c r="S54" s="95">
        <v>0</v>
      </c>
      <c r="T54" s="95">
        <v>0</v>
      </c>
      <c r="U54" s="34">
        <v>2</v>
      </c>
      <c r="V54" s="35" t="s">
        <v>6</v>
      </c>
      <c r="W54" s="53"/>
      <c r="X54" s="57"/>
      <c r="Y54" s="57"/>
      <c r="Z54" s="57"/>
    </row>
    <row r="55" spans="1:26" ht="15.6" customHeight="1" x14ac:dyDescent="0.2">
      <c r="A55" s="219">
        <v>17.32</v>
      </c>
      <c r="B55" s="32" t="s">
        <v>7</v>
      </c>
      <c r="C55" s="111" t="s">
        <v>49</v>
      </c>
      <c r="D55" s="88" t="s">
        <v>49</v>
      </c>
      <c r="E55" s="88" t="s">
        <v>49</v>
      </c>
      <c r="F55" s="88" t="s">
        <v>49</v>
      </c>
      <c r="G55" s="198" t="s">
        <v>49</v>
      </c>
      <c r="H55" s="101" t="s">
        <v>49</v>
      </c>
      <c r="I55" s="100">
        <v>9</v>
      </c>
      <c r="J55" s="123">
        <v>3</v>
      </c>
      <c r="K55" s="123">
        <v>0</v>
      </c>
      <c r="L55" s="99" t="s">
        <v>49</v>
      </c>
      <c r="M55" s="100">
        <v>0</v>
      </c>
      <c r="N55" s="100">
        <v>0</v>
      </c>
      <c r="O55" s="100">
        <v>0</v>
      </c>
      <c r="P55" s="100">
        <v>0</v>
      </c>
      <c r="Q55" s="100">
        <v>0</v>
      </c>
      <c r="R55" s="100">
        <v>0</v>
      </c>
      <c r="S55" s="100">
        <v>0</v>
      </c>
      <c r="T55" s="100">
        <v>0</v>
      </c>
      <c r="U55" s="20"/>
      <c r="V55" s="36">
        <f>SUM(C55:T55)</f>
        <v>12</v>
      </c>
      <c r="W55" s="15"/>
      <c r="X55" s="57"/>
      <c r="Y55" s="57"/>
      <c r="Z55" s="57"/>
    </row>
    <row r="56" spans="1:26" ht="15.6" customHeight="1" x14ac:dyDescent="0.2">
      <c r="A56" s="229" t="s">
        <v>50</v>
      </c>
      <c r="B56" s="32" t="s">
        <v>8</v>
      </c>
      <c r="C56" s="111" t="s">
        <v>49</v>
      </c>
      <c r="D56" s="89" t="s">
        <v>49</v>
      </c>
      <c r="E56" s="89" t="s">
        <v>49</v>
      </c>
      <c r="F56" s="89" t="s">
        <v>49</v>
      </c>
      <c r="G56" s="200" t="s">
        <v>49</v>
      </c>
      <c r="H56" s="106" t="s">
        <v>49</v>
      </c>
      <c r="I56" s="105">
        <f>I55</f>
        <v>9</v>
      </c>
      <c r="J56" s="124">
        <f t="shared" ref="J56" si="96">I56-J54+J55</f>
        <v>12</v>
      </c>
      <c r="K56" s="124">
        <f t="shared" ref="K56" si="97">J56-K54+K55</f>
        <v>11</v>
      </c>
      <c r="L56" s="104" t="s">
        <v>49</v>
      </c>
      <c r="M56" s="105">
        <f>K56-M54+M55</f>
        <v>10</v>
      </c>
      <c r="N56" s="124">
        <f t="shared" ref="N56" si="98">M56-N54+N55</f>
        <v>7</v>
      </c>
      <c r="O56" s="124">
        <f t="shared" ref="O56" si="99">N56-O54+O55</f>
        <v>7</v>
      </c>
      <c r="P56" s="124">
        <f t="shared" ref="P56" si="100">O56-P54+P55</f>
        <v>6</v>
      </c>
      <c r="Q56" s="124">
        <f t="shared" ref="Q56" si="101">P56-Q54+Q55</f>
        <v>6</v>
      </c>
      <c r="R56" s="124">
        <f t="shared" ref="R56" si="102">Q56-R54+R55</f>
        <v>2</v>
      </c>
      <c r="S56" s="124">
        <f t="shared" ref="S56" si="103">R56-S54+S55</f>
        <v>2</v>
      </c>
      <c r="T56" s="124">
        <f t="shared" ref="T56" si="104">S56-T54+T55</f>
        <v>2</v>
      </c>
      <c r="U56" s="37">
        <f>T56-U54</f>
        <v>0</v>
      </c>
      <c r="V56" s="38"/>
      <c r="W56" s="3">
        <f>MAX(C56:U56)</f>
        <v>12</v>
      </c>
      <c r="X56" s="57"/>
      <c r="Y56" s="57"/>
      <c r="Z56" s="57"/>
    </row>
    <row r="57" spans="1:26" ht="15.6" customHeight="1" x14ac:dyDescent="0.2">
      <c r="A57" s="230"/>
      <c r="B57" s="32" t="s">
        <v>9</v>
      </c>
      <c r="C57" s="222"/>
      <c r="D57" s="207"/>
      <c r="E57" s="207"/>
      <c r="F57" s="207"/>
      <c r="G57" s="207"/>
      <c r="H57" s="208"/>
      <c r="I57" s="202" t="s">
        <v>49</v>
      </c>
      <c r="J57" s="207"/>
      <c r="K57" s="6">
        <v>17.37</v>
      </c>
      <c r="L57" s="203" t="s">
        <v>49</v>
      </c>
      <c r="M57" s="208"/>
      <c r="N57" s="207"/>
      <c r="O57" s="207"/>
      <c r="P57" s="207"/>
      <c r="Q57" s="207"/>
      <c r="R57" s="6">
        <v>17.47</v>
      </c>
      <c r="S57" s="207"/>
      <c r="T57" s="207"/>
      <c r="U57" s="209">
        <v>17.489999999999998</v>
      </c>
      <c r="V57" s="39">
        <v>17</v>
      </c>
      <c r="W57" s="15"/>
      <c r="X57" s="57"/>
      <c r="Y57" s="57"/>
      <c r="Z57" s="57"/>
    </row>
    <row r="58" spans="1:26" ht="15.6" customHeight="1" x14ac:dyDescent="0.2">
      <c r="A58" s="231"/>
      <c r="B58" s="33" t="s">
        <v>10</v>
      </c>
      <c r="C58" s="223" t="s">
        <v>49</v>
      </c>
      <c r="D58" s="210"/>
      <c r="E58" s="210"/>
      <c r="F58" s="210"/>
      <c r="G58" s="211"/>
      <c r="H58" s="211"/>
      <c r="I58" s="110">
        <v>17.32</v>
      </c>
      <c r="J58" s="210"/>
      <c r="K58" s="126">
        <f>K57</f>
        <v>17.37</v>
      </c>
      <c r="L58" s="109" t="s">
        <v>49</v>
      </c>
      <c r="M58" s="211"/>
      <c r="N58" s="210"/>
      <c r="O58" s="210"/>
      <c r="P58" s="210"/>
      <c r="Q58" s="210"/>
      <c r="R58" s="126">
        <f>R57</f>
        <v>17.47</v>
      </c>
      <c r="S58" s="210"/>
      <c r="T58" s="210"/>
      <c r="U58" s="212"/>
      <c r="V58" s="38"/>
      <c r="W58" s="16"/>
      <c r="X58" s="57"/>
      <c r="Y58" s="57"/>
      <c r="Z58" s="57"/>
    </row>
    <row r="59" spans="1:26" ht="15.6" customHeight="1" thickBot="1" x14ac:dyDescent="0.25">
      <c r="A59" s="220">
        <v>510</v>
      </c>
      <c r="B59" s="59" t="s">
        <v>11</v>
      </c>
      <c r="C59" s="181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61"/>
      <c r="V59" s="62"/>
      <c r="W59" s="3"/>
      <c r="X59" s="57"/>
      <c r="Y59" s="57"/>
      <c r="Z59" s="57"/>
    </row>
    <row r="60" spans="1:26" ht="15.6" customHeight="1" x14ac:dyDescent="0.2">
      <c r="A60" s="221"/>
      <c r="B60" s="29" t="s">
        <v>5</v>
      </c>
      <c r="C60" s="149"/>
      <c r="D60" s="87" t="s">
        <v>49</v>
      </c>
      <c r="E60" s="87" t="s">
        <v>49</v>
      </c>
      <c r="F60" s="87" t="s">
        <v>49</v>
      </c>
      <c r="G60" s="119" t="s">
        <v>49</v>
      </c>
      <c r="H60" s="96" t="s">
        <v>49</v>
      </c>
      <c r="I60" s="95" t="s">
        <v>49</v>
      </c>
      <c r="J60" s="146">
        <v>0</v>
      </c>
      <c r="K60" s="146">
        <v>2</v>
      </c>
      <c r="L60" s="81">
        <v>2</v>
      </c>
      <c r="M60" s="95">
        <v>2</v>
      </c>
      <c r="N60" s="95">
        <v>1</v>
      </c>
      <c r="O60" s="95">
        <v>0</v>
      </c>
      <c r="P60" s="95">
        <v>1</v>
      </c>
      <c r="Q60" s="95">
        <v>3</v>
      </c>
      <c r="R60" s="95">
        <v>2</v>
      </c>
      <c r="S60" s="95">
        <v>0</v>
      </c>
      <c r="T60" s="95">
        <v>0</v>
      </c>
      <c r="U60" s="34">
        <v>0</v>
      </c>
      <c r="V60" s="35" t="s">
        <v>6</v>
      </c>
      <c r="W60" s="53"/>
      <c r="X60" s="57"/>
      <c r="Y60" s="57"/>
      <c r="Z60" s="57"/>
    </row>
    <row r="61" spans="1:26" ht="15.6" customHeight="1" x14ac:dyDescent="0.2">
      <c r="A61" s="219">
        <v>18.45</v>
      </c>
      <c r="B61" s="32" t="s">
        <v>7</v>
      </c>
      <c r="C61" s="111" t="s">
        <v>49</v>
      </c>
      <c r="D61" s="88" t="s">
        <v>49</v>
      </c>
      <c r="E61" s="88" t="s">
        <v>49</v>
      </c>
      <c r="F61" s="88" t="s">
        <v>49</v>
      </c>
      <c r="G61" s="198" t="s">
        <v>49</v>
      </c>
      <c r="H61" s="101" t="s">
        <v>49</v>
      </c>
      <c r="I61" s="100">
        <v>12</v>
      </c>
      <c r="J61" s="123">
        <v>1</v>
      </c>
      <c r="K61" s="123">
        <v>0</v>
      </c>
      <c r="L61" s="82">
        <v>0</v>
      </c>
      <c r="M61" s="100">
        <v>0</v>
      </c>
      <c r="N61" s="100">
        <v>0</v>
      </c>
      <c r="O61" s="100">
        <v>0</v>
      </c>
      <c r="P61" s="100">
        <v>0</v>
      </c>
      <c r="Q61" s="100">
        <v>0</v>
      </c>
      <c r="R61" s="100">
        <v>0</v>
      </c>
      <c r="S61" s="100">
        <v>0</v>
      </c>
      <c r="T61" s="100">
        <v>0</v>
      </c>
      <c r="U61" s="20"/>
      <c r="V61" s="36">
        <f>SUM(C61:T61)</f>
        <v>13</v>
      </c>
      <c r="W61" s="15"/>
      <c r="X61" s="57"/>
      <c r="Y61" s="57"/>
      <c r="Z61" s="57"/>
    </row>
    <row r="62" spans="1:26" ht="15.6" customHeight="1" x14ac:dyDescent="0.2">
      <c r="A62" s="229" t="s">
        <v>50</v>
      </c>
      <c r="B62" s="32" t="s">
        <v>8</v>
      </c>
      <c r="C62" s="111" t="s">
        <v>49</v>
      </c>
      <c r="D62" s="89" t="s">
        <v>49</v>
      </c>
      <c r="E62" s="89" t="s">
        <v>49</v>
      </c>
      <c r="F62" s="89" t="s">
        <v>49</v>
      </c>
      <c r="G62" s="200" t="s">
        <v>49</v>
      </c>
      <c r="H62" s="106" t="s">
        <v>49</v>
      </c>
      <c r="I62" s="105">
        <f>I61</f>
        <v>12</v>
      </c>
      <c r="J62" s="124">
        <f t="shared" ref="J62" si="105">I62-J60+J61</f>
        <v>13</v>
      </c>
      <c r="K62" s="124">
        <f t="shared" ref="K62" si="106">J62-K60+K61</f>
        <v>11</v>
      </c>
      <c r="L62" s="83">
        <f t="shared" ref="L62" si="107">K62-L60+L61</f>
        <v>9</v>
      </c>
      <c r="M62" s="124">
        <f t="shared" ref="M62" si="108">L62-M60+M61</f>
        <v>7</v>
      </c>
      <c r="N62" s="124">
        <f t="shared" ref="N62" si="109">M62-N60+N61</f>
        <v>6</v>
      </c>
      <c r="O62" s="124">
        <f t="shared" ref="O62" si="110">N62-O60+O61</f>
        <v>6</v>
      </c>
      <c r="P62" s="124">
        <f t="shared" ref="P62" si="111">O62-P60+P61</f>
        <v>5</v>
      </c>
      <c r="Q62" s="124">
        <f t="shared" ref="Q62" si="112">P62-Q60+Q61</f>
        <v>2</v>
      </c>
      <c r="R62" s="124">
        <f t="shared" ref="R62" si="113">Q62-R60+R61</f>
        <v>0</v>
      </c>
      <c r="S62" s="124">
        <f t="shared" ref="S62" si="114">R62-S60+S61</f>
        <v>0</v>
      </c>
      <c r="T62" s="124">
        <f t="shared" ref="T62" si="115">S62-T60+T61</f>
        <v>0</v>
      </c>
      <c r="U62" s="37">
        <f>T62-U60</f>
        <v>0</v>
      </c>
      <c r="V62" s="38"/>
      <c r="W62" s="3">
        <f>MAX(C62:U62)</f>
        <v>13</v>
      </c>
      <c r="X62" s="57"/>
      <c r="Y62" s="57"/>
      <c r="Z62" s="57"/>
    </row>
    <row r="63" spans="1:26" ht="15.6" customHeight="1" x14ac:dyDescent="0.2">
      <c r="A63" s="230"/>
      <c r="B63" s="32" t="s">
        <v>9</v>
      </c>
      <c r="C63" s="222"/>
      <c r="D63" s="207"/>
      <c r="E63" s="207"/>
      <c r="F63" s="207"/>
      <c r="G63" s="207"/>
      <c r="H63" s="208"/>
      <c r="I63" s="202" t="s">
        <v>49</v>
      </c>
      <c r="J63" s="207"/>
      <c r="K63" s="6">
        <v>18.5</v>
      </c>
      <c r="L63" s="117">
        <v>18.54</v>
      </c>
      <c r="M63" s="207"/>
      <c r="N63" s="207"/>
      <c r="O63" s="207"/>
      <c r="P63" s="207"/>
      <c r="Q63" s="207"/>
      <c r="R63" s="6">
        <v>19.04</v>
      </c>
      <c r="S63" s="207"/>
      <c r="T63" s="207"/>
      <c r="U63" s="209">
        <v>19.059999999999999</v>
      </c>
      <c r="V63" s="39">
        <v>21</v>
      </c>
      <c r="W63" s="15"/>
      <c r="X63" s="57"/>
      <c r="Y63" s="57"/>
      <c r="Z63" s="57"/>
    </row>
    <row r="64" spans="1:26" ht="15.6" customHeight="1" x14ac:dyDescent="0.2">
      <c r="A64" s="231"/>
      <c r="B64" s="33" t="s">
        <v>10</v>
      </c>
      <c r="C64" s="223" t="s">
        <v>49</v>
      </c>
      <c r="D64" s="210"/>
      <c r="E64" s="210"/>
      <c r="F64" s="210"/>
      <c r="G64" s="211"/>
      <c r="H64" s="211"/>
      <c r="I64" s="110">
        <v>18.45</v>
      </c>
      <c r="J64" s="210"/>
      <c r="K64" s="126">
        <f>K63</f>
        <v>18.5</v>
      </c>
      <c r="L64" s="84">
        <f>L63</f>
        <v>18.54</v>
      </c>
      <c r="M64" s="213"/>
      <c r="N64" s="210"/>
      <c r="O64" s="210"/>
      <c r="P64" s="210"/>
      <c r="Q64" s="210"/>
      <c r="R64" s="126">
        <f>R63</f>
        <v>19.04</v>
      </c>
      <c r="S64" s="210"/>
      <c r="T64" s="210"/>
      <c r="U64" s="212"/>
      <c r="V64" s="38"/>
      <c r="W64" s="16"/>
      <c r="X64" s="57"/>
      <c r="Y64" s="57"/>
      <c r="Z64" s="57"/>
    </row>
    <row r="65" spans="1:26" ht="15.6" customHeight="1" thickBot="1" x14ac:dyDescent="0.25">
      <c r="A65" s="220">
        <v>510</v>
      </c>
      <c r="B65" s="59" t="s">
        <v>11</v>
      </c>
      <c r="C65" s="181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61"/>
      <c r="V65" s="62"/>
      <c r="W65" s="3"/>
      <c r="X65" s="57"/>
      <c r="Y65" s="57"/>
      <c r="Z65" s="57"/>
    </row>
    <row r="66" spans="1:26" ht="15.6" customHeight="1" x14ac:dyDescent="0.2">
      <c r="A66" s="221"/>
      <c r="B66" s="29" t="s">
        <v>5</v>
      </c>
      <c r="C66" s="149"/>
      <c r="D66" s="87" t="s">
        <v>49</v>
      </c>
      <c r="E66" s="87" t="s">
        <v>49</v>
      </c>
      <c r="F66" s="87" t="s">
        <v>49</v>
      </c>
      <c r="G66" s="119" t="s">
        <v>49</v>
      </c>
      <c r="H66" s="96" t="s">
        <v>49</v>
      </c>
      <c r="I66" s="95" t="s">
        <v>49</v>
      </c>
      <c r="J66" s="146">
        <v>0</v>
      </c>
      <c r="K66" s="146">
        <v>1</v>
      </c>
      <c r="L66" s="94" t="s">
        <v>49</v>
      </c>
      <c r="M66" s="95">
        <v>2</v>
      </c>
      <c r="N66" s="95">
        <v>1</v>
      </c>
      <c r="O66" s="95">
        <v>0</v>
      </c>
      <c r="P66" s="95">
        <v>1</v>
      </c>
      <c r="Q66" s="95">
        <v>0</v>
      </c>
      <c r="R66" s="95">
        <v>0</v>
      </c>
      <c r="S66" s="95">
        <v>0</v>
      </c>
      <c r="T66" s="95">
        <v>0</v>
      </c>
      <c r="U66" s="34">
        <v>0</v>
      </c>
      <c r="V66" s="35" t="s">
        <v>6</v>
      </c>
      <c r="W66" s="53"/>
      <c r="X66" s="57"/>
      <c r="Y66" s="57"/>
      <c r="Z66" s="57"/>
    </row>
    <row r="67" spans="1:26" ht="15.6" customHeight="1" x14ac:dyDescent="0.2">
      <c r="A67" s="219">
        <v>20.37</v>
      </c>
      <c r="B67" s="32" t="s">
        <v>7</v>
      </c>
      <c r="C67" s="111" t="s">
        <v>49</v>
      </c>
      <c r="D67" s="88" t="s">
        <v>49</v>
      </c>
      <c r="E67" s="88" t="s">
        <v>49</v>
      </c>
      <c r="F67" s="88" t="s">
        <v>49</v>
      </c>
      <c r="G67" s="198" t="s">
        <v>49</v>
      </c>
      <c r="H67" s="101" t="s">
        <v>49</v>
      </c>
      <c r="I67" s="100">
        <v>3</v>
      </c>
      <c r="J67" s="123">
        <v>1</v>
      </c>
      <c r="K67" s="123">
        <v>1</v>
      </c>
      <c r="L67" s="99" t="s">
        <v>49</v>
      </c>
      <c r="M67" s="100">
        <v>0</v>
      </c>
      <c r="N67" s="100">
        <v>0</v>
      </c>
      <c r="O67" s="100">
        <v>0</v>
      </c>
      <c r="P67" s="100">
        <v>0</v>
      </c>
      <c r="Q67" s="100">
        <v>0</v>
      </c>
      <c r="R67" s="100">
        <v>0</v>
      </c>
      <c r="S67" s="100">
        <v>0</v>
      </c>
      <c r="T67" s="100">
        <v>0</v>
      </c>
      <c r="U67" s="20"/>
      <c r="V67" s="36">
        <f>SUM(C67:T67)</f>
        <v>5</v>
      </c>
      <c r="W67" s="15"/>
      <c r="X67" s="57"/>
      <c r="Y67" s="57"/>
      <c r="Z67" s="57"/>
    </row>
    <row r="68" spans="1:26" ht="15.6" customHeight="1" x14ac:dyDescent="0.2">
      <c r="A68" s="229" t="s">
        <v>50</v>
      </c>
      <c r="B68" s="32" t="s">
        <v>8</v>
      </c>
      <c r="C68" s="111" t="s">
        <v>49</v>
      </c>
      <c r="D68" s="89" t="s">
        <v>49</v>
      </c>
      <c r="E68" s="89" t="s">
        <v>49</v>
      </c>
      <c r="F68" s="89" t="s">
        <v>49</v>
      </c>
      <c r="G68" s="200" t="s">
        <v>49</v>
      </c>
      <c r="H68" s="106" t="s">
        <v>49</v>
      </c>
      <c r="I68" s="105">
        <f>I67</f>
        <v>3</v>
      </c>
      <c r="J68" s="124">
        <f t="shared" ref="J68" si="116">I68-J66+J67</f>
        <v>4</v>
      </c>
      <c r="K68" s="124">
        <f t="shared" ref="K68" si="117">J68-K66+K67</f>
        <v>4</v>
      </c>
      <c r="L68" s="104" t="s">
        <v>49</v>
      </c>
      <c r="M68" s="105">
        <f>K68-M66+M67</f>
        <v>2</v>
      </c>
      <c r="N68" s="124">
        <f t="shared" ref="N68" si="118">M68-N66+N67</f>
        <v>1</v>
      </c>
      <c r="O68" s="124">
        <f t="shared" ref="O68" si="119">N68-O66+O67</f>
        <v>1</v>
      </c>
      <c r="P68" s="124">
        <f t="shared" ref="P68" si="120">O68-P66+P67</f>
        <v>0</v>
      </c>
      <c r="Q68" s="124">
        <f t="shared" ref="Q68" si="121">P68-Q66+Q67</f>
        <v>0</v>
      </c>
      <c r="R68" s="124">
        <f t="shared" ref="R68" si="122">Q68-R66+R67</f>
        <v>0</v>
      </c>
      <c r="S68" s="124">
        <f t="shared" ref="S68" si="123">R68-S66+S67</f>
        <v>0</v>
      </c>
      <c r="T68" s="124">
        <f t="shared" ref="T68" si="124">S68-T66+T67</f>
        <v>0</v>
      </c>
      <c r="U68" s="37">
        <f>T68-U66</f>
        <v>0</v>
      </c>
      <c r="V68" s="38"/>
      <c r="W68" s="3">
        <f>MAX(C68:U68)</f>
        <v>4</v>
      </c>
      <c r="X68" s="57"/>
      <c r="Y68" s="57"/>
      <c r="Z68" s="57"/>
    </row>
    <row r="69" spans="1:26" ht="15.6" customHeight="1" x14ac:dyDescent="0.2">
      <c r="A69" s="230"/>
      <c r="B69" s="32" t="s">
        <v>9</v>
      </c>
      <c r="C69" s="222"/>
      <c r="D69" s="207"/>
      <c r="E69" s="207"/>
      <c r="F69" s="207"/>
      <c r="G69" s="207"/>
      <c r="H69" s="208"/>
      <c r="I69" s="202" t="s">
        <v>49</v>
      </c>
      <c r="J69" s="207"/>
      <c r="K69" s="6">
        <v>20.420000000000002</v>
      </c>
      <c r="L69" s="203" t="s">
        <v>49</v>
      </c>
      <c r="M69" s="208"/>
      <c r="N69" s="207"/>
      <c r="O69" s="207"/>
      <c r="P69" s="207"/>
      <c r="Q69" s="207"/>
      <c r="R69" s="6">
        <v>20.52</v>
      </c>
      <c r="S69" s="207"/>
      <c r="T69" s="207"/>
      <c r="U69" s="209">
        <v>20.54</v>
      </c>
      <c r="V69" s="39">
        <v>17</v>
      </c>
      <c r="W69" s="15"/>
      <c r="X69" s="57"/>
      <c r="Y69" s="57"/>
      <c r="Z69" s="57"/>
    </row>
    <row r="70" spans="1:26" ht="15.6" customHeight="1" x14ac:dyDescent="0.2">
      <c r="A70" s="231"/>
      <c r="B70" s="33" t="s">
        <v>10</v>
      </c>
      <c r="C70" s="223" t="s">
        <v>49</v>
      </c>
      <c r="D70" s="210"/>
      <c r="E70" s="210"/>
      <c r="F70" s="210"/>
      <c r="G70" s="211"/>
      <c r="H70" s="211"/>
      <c r="I70" s="110">
        <v>20.37</v>
      </c>
      <c r="J70" s="210"/>
      <c r="K70" s="126">
        <f>K69</f>
        <v>20.420000000000002</v>
      </c>
      <c r="L70" s="109" t="s">
        <v>49</v>
      </c>
      <c r="M70" s="211"/>
      <c r="N70" s="210"/>
      <c r="O70" s="210"/>
      <c r="P70" s="210"/>
      <c r="Q70" s="210"/>
      <c r="R70" s="126">
        <f>R69</f>
        <v>20.52</v>
      </c>
      <c r="S70" s="210"/>
      <c r="T70" s="210"/>
      <c r="U70" s="212"/>
      <c r="V70" s="38"/>
      <c r="W70" s="16"/>
      <c r="X70" s="57"/>
      <c r="Y70" s="57"/>
      <c r="Z70" s="57"/>
    </row>
    <row r="71" spans="1:26" ht="15.6" customHeight="1" thickBot="1" x14ac:dyDescent="0.25">
      <c r="A71" s="59">
        <v>510</v>
      </c>
      <c r="B71" s="59" t="s">
        <v>11</v>
      </c>
      <c r="C71" s="65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1"/>
      <c r="V71" s="62"/>
      <c r="W71" s="3"/>
      <c r="X71" s="57"/>
      <c r="Y71" s="57"/>
      <c r="Z71" s="57"/>
    </row>
    <row r="72" spans="1:26" s="57" customFormat="1" ht="15.6" customHeight="1" x14ac:dyDescent="0.2">
      <c r="A72" s="70" t="s">
        <v>12</v>
      </c>
      <c r="B72" s="66"/>
      <c r="C72" s="7"/>
      <c r="D72" s="8">
        <f t="shared" ref="D72:U72" si="125">SUMIF($B6:$B71,"l. wys.",D6:D71)</f>
        <v>2</v>
      </c>
      <c r="E72" s="8">
        <f t="shared" si="125"/>
        <v>3</v>
      </c>
      <c r="F72" s="8">
        <f t="shared" si="125"/>
        <v>3</v>
      </c>
      <c r="G72" s="8">
        <f t="shared" si="125"/>
        <v>0</v>
      </c>
      <c r="H72" s="8">
        <f t="shared" si="125"/>
        <v>18</v>
      </c>
      <c r="I72" s="8">
        <f t="shared" si="125"/>
        <v>29</v>
      </c>
      <c r="J72" s="8">
        <f t="shared" si="125"/>
        <v>8</v>
      </c>
      <c r="K72" s="8">
        <f t="shared" si="125"/>
        <v>17</v>
      </c>
      <c r="L72" s="8">
        <f t="shared" si="125"/>
        <v>14</v>
      </c>
      <c r="M72" s="8">
        <f t="shared" si="125"/>
        <v>44</v>
      </c>
      <c r="N72" s="8">
        <f t="shared" si="125"/>
        <v>23</v>
      </c>
      <c r="O72" s="8">
        <f t="shared" si="125"/>
        <v>15</v>
      </c>
      <c r="P72" s="8">
        <f t="shared" si="125"/>
        <v>7</v>
      </c>
      <c r="Q72" s="8">
        <f t="shared" si="125"/>
        <v>21</v>
      </c>
      <c r="R72" s="8">
        <f t="shared" si="125"/>
        <v>37</v>
      </c>
      <c r="S72" s="8">
        <f t="shared" si="125"/>
        <v>12</v>
      </c>
      <c r="T72" s="8">
        <f t="shared" si="125"/>
        <v>9</v>
      </c>
      <c r="U72" s="8">
        <f t="shared" si="125"/>
        <v>13</v>
      </c>
      <c r="V72" s="55" t="str">
        <f>"Σ: "&amp;SUM(C72:U72)</f>
        <v>Σ: 275</v>
      </c>
      <c r="W72" s="56"/>
    </row>
    <row r="73" spans="1:26" s="57" customFormat="1" ht="15.6" customHeight="1" thickBot="1" x14ac:dyDescent="0.25">
      <c r="A73" s="71" t="s">
        <v>13</v>
      </c>
      <c r="B73" s="67"/>
      <c r="C73" s="9">
        <f t="shared" ref="C73:T73" si="126">SUMIF($B6:$B71,"l. wsiad.",C6:C71)</f>
        <v>25</v>
      </c>
      <c r="D73" s="10">
        <f t="shared" si="126"/>
        <v>32</v>
      </c>
      <c r="E73" s="10">
        <f t="shared" si="126"/>
        <v>21</v>
      </c>
      <c r="F73" s="10">
        <f t="shared" si="126"/>
        <v>2</v>
      </c>
      <c r="G73" s="10">
        <f t="shared" si="126"/>
        <v>11</v>
      </c>
      <c r="H73" s="10">
        <f t="shared" si="126"/>
        <v>16</v>
      </c>
      <c r="I73" s="10">
        <f t="shared" si="126"/>
        <v>126</v>
      </c>
      <c r="J73" s="10">
        <f t="shared" si="126"/>
        <v>16</v>
      </c>
      <c r="K73" s="10">
        <f t="shared" si="126"/>
        <v>25</v>
      </c>
      <c r="L73" s="10">
        <f t="shared" si="126"/>
        <v>0</v>
      </c>
      <c r="M73" s="10">
        <f t="shared" si="126"/>
        <v>0</v>
      </c>
      <c r="N73" s="10">
        <f t="shared" si="126"/>
        <v>0</v>
      </c>
      <c r="O73" s="10">
        <f t="shared" si="126"/>
        <v>0</v>
      </c>
      <c r="P73" s="10">
        <f t="shared" si="126"/>
        <v>0</v>
      </c>
      <c r="Q73" s="10">
        <f t="shared" si="126"/>
        <v>2</v>
      </c>
      <c r="R73" s="10">
        <f t="shared" si="126"/>
        <v>0</v>
      </c>
      <c r="S73" s="10">
        <f t="shared" si="126"/>
        <v>0</v>
      </c>
      <c r="T73" s="11">
        <f t="shared" si="126"/>
        <v>0</v>
      </c>
      <c r="U73" s="12"/>
      <c r="V73" s="58" t="str">
        <f>"Σ: "&amp;SUM(C73:U73)</f>
        <v>Σ: 276</v>
      </c>
      <c r="W73" s="13"/>
    </row>
    <row r="74" spans="1:26" x14ac:dyDescent="0.2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173"/>
      <c r="R74" s="187" t="s">
        <v>12</v>
      </c>
      <c r="S74" s="188"/>
      <c r="T74" s="72"/>
      <c r="U74" s="72"/>
      <c r="V74" s="73" t="str">
        <f>"Σ: "&amp;SUM(C72:U72)+SUM('P Zarzeczewo&gt;Promienna'!C72:U72)</f>
        <v>Σ: 515</v>
      </c>
      <c r="W74" s="57"/>
      <c r="X74" s="57"/>
      <c r="Y74" s="57"/>
      <c r="Z74" s="57"/>
    </row>
    <row r="75" spans="1:26" ht="15.75" thickBot="1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173"/>
      <c r="R75" s="190" t="s">
        <v>13</v>
      </c>
      <c r="S75" s="191"/>
      <c r="T75" s="74"/>
      <c r="U75" s="74"/>
      <c r="V75" s="75" t="str">
        <f>"Σ: "&amp;SUM(C73:U73)+SUM('P Zarzeczewo&gt;Promienna'!C73:U73)</f>
        <v>Σ: 515</v>
      </c>
      <c r="W75" s="69"/>
      <c r="X75" s="57"/>
      <c r="Y75" s="57"/>
      <c r="Z75" s="57"/>
    </row>
    <row r="76" spans="1:26" x14ac:dyDescent="0.2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x14ac:dyDescent="0.2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x14ac:dyDescent="0.2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x14ac:dyDescent="0.2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x14ac:dyDescent="0.2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x14ac:dyDescent="0.2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x14ac:dyDescent="0.2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x14ac:dyDescent="0.2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x14ac:dyDescent="0.2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x14ac:dyDescent="0.2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</sheetData>
  <sheetProtection selectLockedCells="1" selectUnlockedCells="1"/>
  <mergeCells count="11">
    <mergeCell ref="A8:A10"/>
    <mergeCell ref="A14:A16"/>
    <mergeCell ref="A20:A22"/>
    <mergeCell ref="A26:A28"/>
    <mergeCell ref="A32:A34"/>
    <mergeCell ref="A68:A70"/>
    <mergeCell ref="A38:A40"/>
    <mergeCell ref="A44:A46"/>
    <mergeCell ref="A50:A52"/>
    <mergeCell ref="A56:A58"/>
    <mergeCell ref="A62:A64"/>
  </mergeCells>
  <conditionalFormatting sqref="V8:V71">
    <cfRule type="expression" dxfId="132" priority="149" stopIfTrue="1">
      <formula>AG8</formula>
    </cfRule>
  </conditionalFormatting>
  <conditionalFormatting sqref="V26:V29">
    <cfRule type="expression" dxfId="131" priority="120" stopIfTrue="1">
      <formula>AG26</formula>
    </cfRule>
  </conditionalFormatting>
  <conditionalFormatting sqref="V26:V29">
    <cfRule type="expression" dxfId="130" priority="117" stopIfTrue="1">
      <formula>AG26</formula>
    </cfRule>
  </conditionalFormatting>
  <conditionalFormatting sqref="V26:V29">
    <cfRule type="expression" dxfId="129" priority="115" stopIfTrue="1">
      <formula>AG26</formula>
    </cfRule>
  </conditionalFormatting>
  <conditionalFormatting sqref="V14:V17">
    <cfRule type="expression" dxfId="128" priority="113" stopIfTrue="1">
      <formula>AG14</formula>
    </cfRule>
  </conditionalFormatting>
  <conditionalFormatting sqref="V14:V17">
    <cfRule type="expression" dxfId="127" priority="110" stopIfTrue="1">
      <formula>AG14</formula>
    </cfRule>
  </conditionalFormatting>
  <conditionalFormatting sqref="V14:V17">
    <cfRule type="expression" dxfId="126" priority="108" stopIfTrue="1">
      <formula>AG14</formula>
    </cfRule>
  </conditionalFormatting>
  <conditionalFormatting sqref="V20:V23">
    <cfRule type="expression" dxfId="125" priority="106" stopIfTrue="1">
      <formula>AG20</formula>
    </cfRule>
  </conditionalFormatting>
  <conditionalFormatting sqref="V20:V23">
    <cfRule type="expression" dxfId="124" priority="103" stopIfTrue="1">
      <formula>AG20</formula>
    </cfRule>
  </conditionalFormatting>
  <conditionalFormatting sqref="V20:V23">
    <cfRule type="expression" dxfId="123" priority="101" stopIfTrue="1">
      <formula>AG20</formula>
    </cfRule>
  </conditionalFormatting>
  <conditionalFormatting sqref="V44:V47">
    <cfRule type="expression" dxfId="122" priority="99" stopIfTrue="1">
      <formula>AG44</formula>
    </cfRule>
  </conditionalFormatting>
  <conditionalFormatting sqref="V44:V47">
    <cfRule type="expression" dxfId="121" priority="96" stopIfTrue="1">
      <formula>AG44</formula>
    </cfRule>
  </conditionalFormatting>
  <conditionalFormatting sqref="V44:V47">
    <cfRule type="expression" dxfId="120" priority="94" stopIfTrue="1">
      <formula>AG44</formula>
    </cfRule>
  </conditionalFormatting>
  <conditionalFormatting sqref="V32:V35">
    <cfRule type="expression" dxfId="119" priority="92" stopIfTrue="1">
      <formula>AG32</formula>
    </cfRule>
  </conditionalFormatting>
  <conditionalFormatting sqref="V32:V35">
    <cfRule type="expression" dxfId="118" priority="89" stopIfTrue="1">
      <formula>AG32</formula>
    </cfRule>
  </conditionalFormatting>
  <conditionalFormatting sqref="V32:V35">
    <cfRule type="expression" dxfId="117" priority="87" stopIfTrue="1">
      <formula>AG32</formula>
    </cfRule>
  </conditionalFormatting>
  <conditionalFormatting sqref="V38:V41">
    <cfRule type="expression" dxfId="116" priority="85" stopIfTrue="1">
      <formula>AG38</formula>
    </cfRule>
  </conditionalFormatting>
  <conditionalFormatting sqref="V38:V41">
    <cfRule type="expression" dxfId="115" priority="82" stopIfTrue="1">
      <formula>AG38</formula>
    </cfRule>
  </conditionalFormatting>
  <conditionalFormatting sqref="V38:V41">
    <cfRule type="expression" dxfId="114" priority="80" stopIfTrue="1">
      <formula>AG38</formula>
    </cfRule>
  </conditionalFormatting>
  <conditionalFormatting sqref="V62:V65">
    <cfRule type="expression" dxfId="113" priority="78" stopIfTrue="1">
      <formula>AG62</formula>
    </cfRule>
  </conditionalFormatting>
  <conditionalFormatting sqref="V62:V65">
    <cfRule type="expression" dxfId="112" priority="75" stopIfTrue="1">
      <formula>AG62</formula>
    </cfRule>
  </conditionalFormatting>
  <conditionalFormatting sqref="V62:V65">
    <cfRule type="expression" dxfId="111" priority="73" stopIfTrue="1">
      <formula>AG62</formula>
    </cfRule>
  </conditionalFormatting>
  <conditionalFormatting sqref="V50:V53">
    <cfRule type="expression" dxfId="110" priority="71" stopIfTrue="1">
      <formula>AG50</formula>
    </cfRule>
  </conditionalFormatting>
  <conditionalFormatting sqref="V50:V53">
    <cfRule type="expression" dxfId="109" priority="68" stopIfTrue="1">
      <formula>AG50</formula>
    </cfRule>
  </conditionalFormatting>
  <conditionalFormatting sqref="V50:V53">
    <cfRule type="expression" dxfId="108" priority="66" stopIfTrue="1">
      <formula>AG50</formula>
    </cfRule>
  </conditionalFormatting>
  <conditionalFormatting sqref="V56:V59">
    <cfRule type="expression" dxfId="107" priority="64" stopIfTrue="1">
      <formula>AG56</formula>
    </cfRule>
  </conditionalFormatting>
  <conditionalFormatting sqref="V56:V59">
    <cfRule type="expression" dxfId="106" priority="61" stopIfTrue="1">
      <formula>AG56</formula>
    </cfRule>
  </conditionalFormatting>
  <conditionalFormatting sqref="V56:V59">
    <cfRule type="expression" dxfId="105" priority="59" stopIfTrue="1">
      <formula>AG56</formula>
    </cfRule>
  </conditionalFormatting>
  <conditionalFormatting sqref="V68:V71">
    <cfRule type="expression" dxfId="104" priority="50" stopIfTrue="1">
      <formula>AG68</formula>
    </cfRule>
  </conditionalFormatting>
  <conditionalFormatting sqref="V68:V71">
    <cfRule type="expression" dxfId="103" priority="47" stopIfTrue="1">
      <formula>AG68</formula>
    </cfRule>
  </conditionalFormatting>
  <conditionalFormatting sqref="V68:V71">
    <cfRule type="expression" dxfId="102" priority="45" stopIfTrue="1">
      <formula>AG68</formula>
    </cfRule>
  </conditionalFormatting>
  <conditionalFormatting sqref="C8:U8 C20:U20 C26:U26 C38:U38 C44:U44 C50:U50 C14:U14 C32:U32 C56:U56 C62:U62 C68:U68">
    <cfRule type="cellIs" dxfId="101" priority="151" stopIfTrue="1" operator="equal">
      <formula>$W8</formula>
    </cfRule>
  </conditionalFormatting>
  <conditionalFormatting sqref="V26:V29">
    <cfRule type="expression" dxfId="100" priority="15" stopIfTrue="1">
      <formula>AG26</formula>
    </cfRule>
  </conditionalFormatting>
  <conditionalFormatting sqref="V26:V29">
    <cfRule type="expression" dxfId="99" priority="14" stopIfTrue="1">
      <formula>AG26</formula>
    </cfRule>
  </conditionalFormatting>
  <conditionalFormatting sqref="V26:V29">
    <cfRule type="expression" dxfId="98" priority="13" stopIfTrue="1">
      <formula>AG26</formula>
    </cfRule>
  </conditionalFormatting>
  <conditionalFormatting sqref="V38:V41">
    <cfRule type="expression" dxfId="97" priority="12" stopIfTrue="1">
      <formula>AG38</formula>
    </cfRule>
  </conditionalFormatting>
  <conditionalFormatting sqref="V38:V41">
    <cfRule type="expression" dxfId="96" priority="11" stopIfTrue="1">
      <formula>AG38</formula>
    </cfRule>
  </conditionalFormatting>
  <conditionalFormatting sqref="V38:V41">
    <cfRule type="expression" dxfId="95" priority="10" stopIfTrue="1">
      <formula>AG38</formula>
    </cfRule>
  </conditionalFormatting>
  <conditionalFormatting sqref="V50:V53">
    <cfRule type="expression" dxfId="94" priority="9" stopIfTrue="1">
      <formula>AG50</formula>
    </cfRule>
  </conditionalFormatting>
  <conditionalFormatting sqref="V50:V53">
    <cfRule type="expression" dxfId="93" priority="8" stopIfTrue="1">
      <formula>AG50</formula>
    </cfRule>
  </conditionalFormatting>
  <conditionalFormatting sqref="V50:V53">
    <cfRule type="expression" dxfId="92" priority="7" stopIfTrue="1">
      <formula>AG50</formula>
    </cfRule>
  </conditionalFormatting>
  <conditionalFormatting sqref="V62:V65">
    <cfRule type="expression" dxfId="91" priority="6" stopIfTrue="1">
      <formula>AG62</formula>
    </cfRule>
  </conditionalFormatting>
  <conditionalFormatting sqref="V62:V65">
    <cfRule type="expression" dxfId="90" priority="5" stopIfTrue="1">
      <formula>AG62</formula>
    </cfRule>
  </conditionalFormatting>
  <conditionalFormatting sqref="V62:V65">
    <cfRule type="expression" dxfId="89" priority="4" stopIfTrue="1">
      <formula>AG62</formula>
    </cfRule>
  </conditionalFormatting>
  <conditionalFormatting sqref="V68:V71">
    <cfRule type="expression" dxfId="88" priority="3" stopIfTrue="1">
      <formula>AG68</formula>
    </cfRule>
  </conditionalFormatting>
  <conditionalFormatting sqref="V68:V71">
    <cfRule type="expression" dxfId="87" priority="2" stopIfTrue="1">
      <formula>AG68</formula>
    </cfRule>
  </conditionalFormatting>
  <conditionalFormatting sqref="V68:V71">
    <cfRule type="expression" dxfId="86" priority="1" stopIfTrue="1">
      <formula>AG68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1" man="1"/>
    <brk id="53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zoomScaleNormal="100" workbookViewId="0">
      <pane xSplit="2" ySplit="5" topLeftCell="C9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5" customWidth="1"/>
    <col min="2" max="2" width="7.7109375" style="45" customWidth="1"/>
    <col min="3" max="15" width="8.7109375" style="45" customWidth="1"/>
    <col min="16" max="16" width="11.7109375" style="45" customWidth="1"/>
    <col min="17" max="17" width="6.7109375" style="45" customWidth="1"/>
    <col min="18" max="16384" width="9.140625" style="45"/>
  </cols>
  <sheetData>
    <row r="1" spans="1:20" ht="21.95" customHeight="1" x14ac:dyDescent="0.2">
      <c r="A1" s="17" t="s">
        <v>15</v>
      </c>
      <c r="B1" s="40"/>
      <c r="C1" s="40"/>
      <c r="D1" s="40"/>
      <c r="E1" s="40"/>
      <c r="F1" s="41"/>
      <c r="G1" s="41"/>
      <c r="H1" s="157"/>
      <c r="I1" s="158"/>
      <c r="J1" s="178" t="s">
        <v>53</v>
      </c>
      <c r="K1" s="138"/>
      <c r="L1" s="138"/>
      <c r="M1" s="138"/>
      <c r="N1" s="18"/>
      <c r="O1" s="18"/>
      <c r="P1" s="44"/>
    </row>
    <row r="2" spans="1:20" ht="5.0999999999999996" customHeight="1" thickBot="1" x14ac:dyDescent="0.25">
      <c r="A2" s="19"/>
      <c r="B2" s="46"/>
      <c r="C2" s="46"/>
      <c r="D2" s="46"/>
      <c r="E2" s="46"/>
      <c r="F2" s="47"/>
      <c r="G2" s="47"/>
      <c r="H2" s="163"/>
      <c r="I2" s="164"/>
      <c r="J2" s="163"/>
      <c r="K2" s="120"/>
      <c r="L2" s="120"/>
      <c r="M2" s="120"/>
      <c r="N2" s="1"/>
      <c r="O2" s="1"/>
      <c r="P2" s="49"/>
    </row>
    <row r="3" spans="1:20" ht="21.95" customHeight="1" thickBot="1" x14ac:dyDescent="0.25">
      <c r="A3" s="19" t="s">
        <v>0</v>
      </c>
      <c r="B3" s="22">
        <v>9</v>
      </c>
      <c r="C3" s="114" t="s">
        <v>16</v>
      </c>
      <c r="D3" s="114"/>
      <c r="E3" s="114"/>
      <c r="F3" s="114"/>
      <c r="G3" s="114"/>
      <c r="H3" s="121"/>
      <c r="I3" s="164"/>
      <c r="J3" s="196" t="s">
        <v>51</v>
      </c>
      <c r="K3" s="120"/>
      <c r="L3" s="120"/>
      <c r="M3" s="120"/>
      <c r="N3" s="1"/>
      <c r="O3" s="1"/>
      <c r="P3" s="49"/>
    </row>
    <row r="4" spans="1:20" ht="5.0999999999999996" customHeight="1" thickBot="1" x14ac:dyDescent="0.3">
      <c r="A4" s="23"/>
      <c r="B4" s="24"/>
      <c r="C4" s="25"/>
      <c r="D4" s="25"/>
      <c r="E4" s="25"/>
      <c r="F4" s="50"/>
      <c r="G4" s="50"/>
      <c r="H4" s="166"/>
      <c r="I4" s="145"/>
      <c r="J4" s="143"/>
      <c r="K4" s="143"/>
      <c r="L4" s="143"/>
      <c r="M4" s="143"/>
      <c r="N4" s="24"/>
      <c r="O4" s="24"/>
      <c r="P4" s="52"/>
    </row>
    <row r="5" spans="1:20" s="63" customFormat="1" ht="114.95" customHeight="1" thickBot="1" x14ac:dyDescent="0.25">
      <c r="A5" s="28" t="s">
        <v>2</v>
      </c>
      <c r="B5" s="28" t="s">
        <v>3</v>
      </c>
      <c r="C5" s="116" t="s">
        <v>19</v>
      </c>
      <c r="D5" s="115" t="s">
        <v>20</v>
      </c>
      <c r="E5" s="115" t="s">
        <v>21</v>
      </c>
      <c r="F5" s="115" t="s">
        <v>22</v>
      </c>
      <c r="G5" s="115" t="s">
        <v>36</v>
      </c>
      <c r="H5" s="115" t="s">
        <v>23</v>
      </c>
      <c r="I5" s="115" t="s">
        <v>24</v>
      </c>
      <c r="J5" s="115" t="s">
        <v>25</v>
      </c>
      <c r="K5" s="115" t="s">
        <v>26</v>
      </c>
      <c r="L5" s="92" t="s">
        <v>27</v>
      </c>
      <c r="M5" s="115" t="s">
        <v>28</v>
      </c>
      <c r="N5" s="115" t="s">
        <v>29</v>
      </c>
      <c r="O5" s="115" t="s">
        <v>30</v>
      </c>
      <c r="P5" s="28" t="s">
        <v>14</v>
      </c>
      <c r="Q5" s="14" t="s">
        <v>4</v>
      </c>
    </row>
    <row r="6" spans="1:20" s="54" customFormat="1" ht="15.6" customHeight="1" x14ac:dyDescent="0.2">
      <c r="A6" s="64"/>
      <c r="B6" s="29" t="s">
        <v>5</v>
      </c>
      <c r="C6" s="30"/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93">
        <v>0</v>
      </c>
      <c r="L6" s="94">
        <v>0</v>
      </c>
      <c r="M6" s="95">
        <v>2</v>
      </c>
      <c r="N6" s="95">
        <v>0</v>
      </c>
      <c r="O6" s="95">
        <v>13</v>
      </c>
      <c r="P6" s="35" t="s">
        <v>6</v>
      </c>
      <c r="Q6" s="53"/>
      <c r="R6" s="57"/>
      <c r="S6" s="57"/>
      <c r="T6" s="57"/>
    </row>
    <row r="7" spans="1:20" s="54" customFormat="1" ht="15.6" customHeight="1" x14ac:dyDescent="0.2">
      <c r="A7" s="219">
        <v>7.07</v>
      </c>
      <c r="B7" s="32" t="s">
        <v>7</v>
      </c>
      <c r="C7" s="21">
        <v>1</v>
      </c>
      <c r="D7" s="4">
        <v>0</v>
      </c>
      <c r="E7" s="4">
        <v>0</v>
      </c>
      <c r="F7" s="4">
        <v>5</v>
      </c>
      <c r="G7" s="4">
        <v>1</v>
      </c>
      <c r="H7" s="4">
        <v>1</v>
      </c>
      <c r="I7" s="4">
        <v>2</v>
      </c>
      <c r="J7" s="4">
        <v>0</v>
      </c>
      <c r="K7" s="98">
        <v>0</v>
      </c>
      <c r="L7" s="99">
        <v>0</v>
      </c>
      <c r="M7" s="100">
        <v>5</v>
      </c>
      <c r="N7" s="100">
        <v>0</v>
      </c>
      <c r="O7" s="20"/>
      <c r="P7" s="36">
        <f>SUM(C7:O7)</f>
        <v>15</v>
      </c>
      <c r="Q7" s="15"/>
      <c r="R7" s="57"/>
      <c r="S7" s="57"/>
      <c r="T7" s="57"/>
    </row>
    <row r="8" spans="1:20" s="54" customFormat="1" ht="15.6" customHeight="1" x14ac:dyDescent="0.2">
      <c r="A8" s="229" t="s">
        <v>38</v>
      </c>
      <c r="B8" s="32" t="s">
        <v>8</v>
      </c>
      <c r="C8" s="21">
        <f>C7</f>
        <v>1</v>
      </c>
      <c r="D8" s="5">
        <f t="shared" ref="D8:O8" si="0">C8-D6+D7</f>
        <v>1</v>
      </c>
      <c r="E8" s="5">
        <f t="shared" si="0"/>
        <v>1</v>
      </c>
      <c r="F8" s="5">
        <f t="shared" si="0"/>
        <v>6</v>
      </c>
      <c r="G8" s="5">
        <f t="shared" si="0"/>
        <v>7</v>
      </c>
      <c r="H8" s="5">
        <f t="shared" si="0"/>
        <v>8</v>
      </c>
      <c r="I8" s="5">
        <f t="shared" si="0"/>
        <v>10</v>
      </c>
      <c r="J8" s="5">
        <f t="shared" si="0"/>
        <v>10</v>
      </c>
      <c r="K8" s="103">
        <f t="shared" si="0"/>
        <v>10</v>
      </c>
      <c r="L8" s="104">
        <f t="shared" si="0"/>
        <v>10</v>
      </c>
      <c r="M8" s="105">
        <f t="shared" si="0"/>
        <v>13</v>
      </c>
      <c r="N8" s="105">
        <f t="shared" si="0"/>
        <v>13</v>
      </c>
      <c r="O8" s="105">
        <f t="shared" si="0"/>
        <v>0</v>
      </c>
      <c r="P8" s="38"/>
      <c r="Q8" s="3">
        <f>MAX(C8:O8)</f>
        <v>13</v>
      </c>
      <c r="R8" s="57"/>
      <c r="S8" s="57"/>
      <c r="T8" s="57"/>
    </row>
    <row r="9" spans="1:20" s="54" customFormat="1" ht="15.6" customHeight="1" x14ac:dyDescent="0.2">
      <c r="A9" s="230"/>
      <c r="B9" s="32" t="s">
        <v>9</v>
      </c>
      <c r="C9" s="214"/>
      <c r="D9" s="215"/>
      <c r="E9" s="215"/>
      <c r="F9" s="125">
        <v>7.09</v>
      </c>
      <c r="G9" s="215"/>
      <c r="H9" s="215"/>
      <c r="I9" s="215"/>
      <c r="J9" s="215"/>
      <c r="K9" s="108">
        <v>7.17</v>
      </c>
      <c r="L9" s="109">
        <v>7.18</v>
      </c>
      <c r="M9" s="215"/>
      <c r="N9" s="215"/>
      <c r="O9" s="110">
        <v>7.26</v>
      </c>
      <c r="P9" s="39">
        <v>19</v>
      </c>
      <c r="Q9" s="15"/>
      <c r="R9" s="57"/>
      <c r="S9" s="57"/>
      <c r="T9" s="57"/>
    </row>
    <row r="10" spans="1:20" s="54" customFormat="1" ht="15.6" customHeight="1" x14ac:dyDescent="0.2">
      <c r="A10" s="231"/>
      <c r="B10" s="33" t="s">
        <v>10</v>
      </c>
      <c r="C10" s="216">
        <v>7.07</v>
      </c>
      <c r="D10" s="217"/>
      <c r="E10" s="217"/>
      <c r="F10" s="126">
        <v>7.1</v>
      </c>
      <c r="G10" s="217"/>
      <c r="H10" s="217"/>
      <c r="I10" s="217"/>
      <c r="J10" s="217"/>
      <c r="K10" s="108">
        <f>K9</f>
        <v>7.17</v>
      </c>
      <c r="L10" s="109">
        <v>7.19</v>
      </c>
      <c r="M10" s="218"/>
      <c r="N10" s="218"/>
      <c r="O10" s="212"/>
      <c r="P10" s="38"/>
      <c r="Q10" s="16"/>
      <c r="R10" s="57"/>
      <c r="S10" s="57"/>
      <c r="T10" s="57"/>
    </row>
    <row r="11" spans="1:20" s="54" customFormat="1" ht="15.6" customHeight="1" thickBot="1" x14ac:dyDescent="0.25">
      <c r="A11" s="220">
        <v>217</v>
      </c>
      <c r="B11" s="59" t="s">
        <v>11</v>
      </c>
      <c r="C11" s="205" t="s">
        <v>54</v>
      </c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62"/>
      <c r="Q11" s="3"/>
      <c r="R11" s="57"/>
      <c r="S11" s="57"/>
      <c r="T11" s="57"/>
    </row>
    <row r="12" spans="1:20" ht="15.6" customHeight="1" x14ac:dyDescent="0.2">
      <c r="A12" s="221"/>
      <c r="B12" s="29" t="s">
        <v>5</v>
      </c>
      <c r="C12" s="149"/>
      <c r="D12" s="146">
        <v>0</v>
      </c>
      <c r="E12" s="146">
        <v>0</v>
      </c>
      <c r="F12" s="146">
        <v>0</v>
      </c>
      <c r="G12" s="146">
        <v>0</v>
      </c>
      <c r="H12" s="146">
        <v>0</v>
      </c>
      <c r="I12" s="146">
        <v>0</v>
      </c>
      <c r="J12" s="146">
        <v>0</v>
      </c>
      <c r="K12" s="93">
        <v>3</v>
      </c>
      <c r="L12" s="94">
        <v>0</v>
      </c>
      <c r="M12" s="95">
        <v>0</v>
      </c>
      <c r="N12" s="95">
        <v>1</v>
      </c>
      <c r="O12" s="95">
        <v>10</v>
      </c>
      <c r="P12" s="35" t="s">
        <v>6</v>
      </c>
      <c r="Q12" s="53"/>
      <c r="R12" s="57"/>
      <c r="S12" s="57"/>
      <c r="T12" s="57"/>
    </row>
    <row r="13" spans="1:20" ht="15.6" customHeight="1" x14ac:dyDescent="0.2">
      <c r="A13" s="219">
        <v>10.1</v>
      </c>
      <c r="B13" s="32" t="s">
        <v>7</v>
      </c>
      <c r="C13" s="140">
        <v>1</v>
      </c>
      <c r="D13" s="123">
        <v>1</v>
      </c>
      <c r="E13" s="123">
        <v>0</v>
      </c>
      <c r="F13" s="123">
        <v>3</v>
      </c>
      <c r="G13" s="123">
        <v>2</v>
      </c>
      <c r="H13" s="123">
        <v>4</v>
      </c>
      <c r="I13" s="123">
        <v>0</v>
      </c>
      <c r="J13" s="123">
        <v>0</v>
      </c>
      <c r="K13" s="98">
        <v>2</v>
      </c>
      <c r="L13" s="99">
        <v>0</v>
      </c>
      <c r="M13" s="100">
        <v>0</v>
      </c>
      <c r="N13" s="100">
        <v>1</v>
      </c>
      <c r="O13" s="20"/>
      <c r="P13" s="36">
        <f>SUM(C13:O13)</f>
        <v>14</v>
      </c>
      <c r="Q13" s="15"/>
      <c r="R13" s="57"/>
      <c r="S13" s="57"/>
      <c r="T13" s="57"/>
    </row>
    <row r="14" spans="1:20" ht="15.6" customHeight="1" x14ac:dyDescent="0.2">
      <c r="A14" s="229" t="s">
        <v>38</v>
      </c>
      <c r="B14" s="32" t="s">
        <v>8</v>
      </c>
      <c r="C14" s="140">
        <f>C13</f>
        <v>1</v>
      </c>
      <c r="D14" s="124">
        <f t="shared" ref="D14:M14" si="1">C14-D12+D13</f>
        <v>2</v>
      </c>
      <c r="E14" s="124">
        <f t="shared" si="1"/>
        <v>2</v>
      </c>
      <c r="F14" s="124">
        <f t="shared" si="1"/>
        <v>5</v>
      </c>
      <c r="G14" s="124">
        <f t="shared" si="1"/>
        <v>7</v>
      </c>
      <c r="H14" s="124">
        <f t="shared" si="1"/>
        <v>11</v>
      </c>
      <c r="I14" s="124">
        <f t="shared" si="1"/>
        <v>11</v>
      </c>
      <c r="J14" s="124">
        <f t="shared" si="1"/>
        <v>11</v>
      </c>
      <c r="K14" s="103">
        <f t="shared" si="1"/>
        <v>10</v>
      </c>
      <c r="L14" s="104">
        <f t="shared" si="1"/>
        <v>10</v>
      </c>
      <c r="M14" s="105">
        <f t="shared" si="1"/>
        <v>10</v>
      </c>
      <c r="N14" s="105">
        <f t="shared" ref="N14" si="2">M14-N12+N13</f>
        <v>10</v>
      </c>
      <c r="O14" s="105">
        <f t="shared" ref="O14" si="3">N14-O12+O13</f>
        <v>0</v>
      </c>
      <c r="P14" s="38"/>
      <c r="Q14" s="3">
        <f>MAX(C14:O14)</f>
        <v>11</v>
      </c>
      <c r="R14" s="57"/>
      <c r="S14" s="57"/>
      <c r="T14" s="57"/>
    </row>
    <row r="15" spans="1:20" ht="15.6" customHeight="1" x14ac:dyDescent="0.2">
      <c r="A15" s="230"/>
      <c r="B15" s="32" t="s">
        <v>9</v>
      </c>
      <c r="C15" s="214"/>
      <c r="D15" s="215"/>
      <c r="E15" s="215"/>
      <c r="F15" s="125">
        <v>10.130000000000001</v>
      </c>
      <c r="G15" s="215"/>
      <c r="H15" s="215"/>
      <c r="I15" s="215"/>
      <c r="J15" s="215"/>
      <c r="K15" s="108">
        <v>10.210000000000001</v>
      </c>
      <c r="L15" s="109">
        <v>10.23</v>
      </c>
      <c r="M15" s="215"/>
      <c r="N15" s="215"/>
      <c r="O15" s="110">
        <v>10.31</v>
      </c>
      <c r="P15" s="39">
        <v>30</v>
      </c>
      <c r="Q15" s="15"/>
      <c r="R15" s="57"/>
      <c r="S15" s="57"/>
      <c r="T15" s="57"/>
    </row>
    <row r="16" spans="1:20" ht="15.6" customHeight="1" x14ac:dyDescent="0.2">
      <c r="A16" s="231"/>
      <c r="B16" s="33" t="s">
        <v>10</v>
      </c>
      <c r="C16" s="216">
        <v>10.01</v>
      </c>
      <c r="D16" s="217"/>
      <c r="E16" s="217"/>
      <c r="F16" s="126">
        <f>F15</f>
        <v>10.130000000000001</v>
      </c>
      <c r="G16" s="217"/>
      <c r="H16" s="217"/>
      <c r="I16" s="217"/>
      <c r="J16" s="217"/>
      <c r="K16" s="108">
        <f>K15</f>
        <v>10.210000000000001</v>
      </c>
      <c r="L16" s="109">
        <f>L15</f>
        <v>10.23</v>
      </c>
      <c r="M16" s="218"/>
      <c r="N16" s="218"/>
      <c r="O16" s="212"/>
      <c r="P16" s="38"/>
      <c r="Q16" s="16"/>
      <c r="R16" s="57"/>
      <c r="S16" s="57"/>
      <c r="T16" s="57"/>
    </row>
    <row r="17" spans="1:20" ht="15.6" customHeight="1" thickBot="1" x14ac:dyDescent="0.25">
      <c r="A17" s="220">
        <v>217</v>
      </c>
      <c r="B17" s="59" t="s">
        <v>11</v>
      </c>
      <c r="C17" s="205" t="s">
        <v>55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62"/>
      <c r="Q17" s="3"/>
      <c r="R17" s="57"/>
      <c r="S17" s="57"/>
      <c r="T17" s="57"/>
    </row>
    <row r="18" spans="1:20" ht="15.6" customHeight="1" x14ac:dyDescent="0.2">
      <c r="A18" s="221"/>
      <c r="B18" s="29" t="s">
        <v>5</v>
      </c>
      <c r="C18" s="149"/>
      <c r="D18" s="146">
        <v>0</v>
      </c>
      <c r="E18" s="146">
        <v>0</v>
      </c>
      <c r="F18" s="146">
        <v>1</v>
      </c>
      <c r="G18" s="146">
        <v>0</v>
      </c>
      <c r="H18" s="146">
        <v>0</v>
      </c>
      <c r="I18" s="146">
        <v>0</v>
      </c>
      <c r="J18" s="146">
        <v>0</v>
      </c>
      <c r="K18" s="93">
        <v>0</v>
      </c>
      <c r="L18" s="94">
        <v>0</v>
      </c>
      <c r="M18" s="95">
        <v>1</v>
      </c>
      <c r="N18" s="95">
        <v>3</v>
      </c>
      <c r="O18" s="95">
        <v>21</v>
      </c>
      <c r="P18" s="35" t="s">
        <v>6</v>
      </c>
      <c r="Q18" s="53"/>
      <c r="R18" s="57"/>
      <c r="S18" s="57"/>
      <c r="T18" s="57"/>
    </row>
    <row r="19" spans="1:20" ht="15.6" customHeight="1" x14ac:dyDescent="0.2">
      <c r="A19" s="219">
        <v>14.05</v>
      </c>
      <c r="B19" s="32" t="s">
        <v>7</v>
      </c>
      <c r="C19" s="140">
        <v>0</v>
      </c>
      <c r="D19" s="123">
        <v>4</v>
      </c>
      <c r="E19" s="123">
        <v>3</v>
      </c>
      <c r="F19" s="123">
        <v>3</v>
      </c>
      <c r="G19" s="123">
        <v>1</v>
      </c>
      <c r="H19" s="123">
        <v>1</v>
      </c>
      <c r="I19" s="123">
        <v>1</v>
      </c>
      <c r="J19" s="123">
        <v>3</v>
      </c>
      <c r="K19" s="98">
        <v>6</v>
      </c>
      <c r="L19" s="99">
        <v>0</v>
      </c>
      <c r="M19" s="100">
        <v>3</v>
      </c>
      <c r="N19" s="100">
        <v>0</v>
      </c>
      <c r="O19" s="20"/>
      <c r="P19" s="36">
        <f>SUM(C19:O19)</f>
        <v>25</v>
      </c>
      <c r="Q19" s="15"/>
      <c r="R19" s="57"/>
      <c r="S19" s="57"/>
      <c r="T19" s="57"/>
    </row>
    <row r="20" spans="1:20" ht="15.6" customHeight="1" x14ac:dyDescent="0.2">
      <c r="A20" s="229" t="s">
        <v>38</v>
      </c>
      <c r="B20" s="32" t="s">
        <v>8</v>
      </c>
      <c r="C20" s="140">
        <v>1</v>
      </c>
      <c r="D20" s="124">
        <f t="shared" ref="D20:M20" si="4">C20-D18+D19</f>
        <v>5</v>
      </c>
      <c r="E20" s="124">
        <f t="shared" si="4"/>
        <v>8</v>
      </c>
      <c r="F20" s="124">
        <f t="shared" si="4"/>
        <v>10</v>
      </c>
      <c r="G20" s="124">
        <f t="shared" si="4"/>
        <v>11</v>
      </c>
      <c r="H20" s="124">
        <f t="shared" si="4"/>
        <v>12</v>
      </c>
      <c r="I20" s="124">
        <f t="shared" si="4"/>
        <v>13</v>
      </c>
      <c r="J20" s="124">
        <f t="shared" si="4"/>
        <v>16</v>
      </c>
      <c r="K20" s="103">
        <f t="shared" si="4"/>
        <v>22</v>
      </c>
      <c r="L20" s="104">
        <f t="shared" si="4"/>
        <v>22</v>
      </c>
      <c r="M20" s="105">
        <f t="shared" si="4"/>
        <v>24</v>
      </c>
      <c r="N20" s="105">
        <f t="shared" ref="N20" si="5">M20-N18+N19</f>
        <v>21</v>
      </c>
      <c r="O20" s="105">
        <f t="shared" ref="O20" si="6">N20-O18+O19</f>
        <v>0</v>
      </c>
      <c r="P20" s="38"/>
      <c r="Q20" s="3">
        <f>MAX(C20:O20)</f>
        <v>24</v>
      </c>
      <c r="R20" s="57"/>
      <c r="S20" s="57"/>
      <c r="T20" s="57"/>
    </row>
    <row r="21" spans="1:20" ht="15.6" customHeight="1" x14ac:dyDescent="0.2">
      <c r="A21" s="230"/>
      <c r="B21" s="32" t="s">
        <v>9</v>
      </c>
      <c r="C21" s="214"/>
      <c r="D21" s="215"/>
      <c r="E21" s="215"/>
      <c r="F21" s="125">
        <v>14.08</v>
      </c>
      <c r="G21" s="215"/>
      <c r="H21" s="215"/>
      <c r="I21" s="215"/>
      <c r="J21" s="215"/>
      <c r="K21" s="108">
        <v>14.18</v>
      </c>
      <c r="L21" s="109">
        <v>14.19</v>
      </c>
      <c r="M21" s="215"/>
      <c r="N21" s="215"/>
      <c r="O21" s="110">
        <v>14.27</v>
      </c>
      <c r="P21" s="39">
        <v>22</v>
      </c>
      <c r="Q21" s="15"/>
      <c r="R21" s="57"/>
      <c r="S21" s="57"/>
      <c r="T21" s="57"/>
    </row>
    <row r="22" spans="1:20" ht="15.6" customHeight="1" x14ac:dyDescent="0.2">
      <c r="A22" s="231"/>
      <c r="B22" s="33" t="s">
        <v>10</v>
      </c>
      <c r="C22" s="216">
        <v>14.05</v>
      </c>
      <c r="D22" s="217"/>
      <c r="E22" s="217"/>
      <c r="F22" s="126">
        <f>F21</f>
        <v>14.08</v>
      </c>
      <c r="G22" s="217"/>
      <c r="H22" s="217"/>
      <c r="I22" s="217"/>
      <c r="J22" s="217"/>
      <c r="K22" s="108">
        <f>K21</f>
        <v>14.18</v>
      </c>
      <c r="L22" s="109">
        <f>L21</f>
        <v>14.19</v>
      </c>
      <c r="M22" s="218"/>
      <c r="N22" s="218"/>
      <c r="O22" s="212"/>
      <c r="P22" s="38"/>
      <c r="Q22" s="16"/>
      <c r="R22" s="57"/>
      <c r="S22" s="57"/>
      <c r="T22" s="57"/>
    </row>
    <row r="23" spans="1:20" ht="15.6" customHeight="1" thickBot="1" x14ac:dyDescent="0.25">
      <c r="A23" s="220">
        <v>217</v>
      </c>
      <c r="B23" s="59" t="s">
        <v>11</v>
      </c>
      <c r="C23" s="205" t="s">
        <v>57</v>
      </c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62"/>
      <c r="Q23" s="3"/>
      <c r="R23" s="57"/>
      <c r="S23" s="57"/>
      <c r="T23" s="57"/>
    </row>
    <row r="24" spans="1:20" ht="15.6" customHeight="1" x14ac:dyDescent="0.2">
      <c r="A24" s="221"/>
      <c r="B24" s="29" t="s">
        <v>5</v>
      </c>
      <c r="C24" s="149"/>
      <c r="D24" s="146">
        <v>0</v>
      </c>
      <c r="E24" s="146">
        <v>0</v>
      </c>
      <c r="F24" s="146">
        <v>0</v>
      </c>
      <c r="G24" s="146">
        <v>0</v>
      </c>
      <c r="H24" s="146">
        <v>0</v>
      </c>
      <c r="I24" s="146">
        <v>0</v>
      </c>
      <c r="J24" s="146">
        <v>0</v>
      </c>
      <c r="K24" s="93">
        <v>0</v>
      </c>
      <c r="L24" s="94">
        <v>0</v>
      </c>
      <c r="M24" s="95">
        <v>0</v>
      </c>
      <c r="N24" s="95">
        <v>4</v>
      </c>
      <c r="O24" s="95">
        <v>21</v>
      </c>
      <c r="P24" s="35" t="s">
        <v>6</v>
      </c>
      <c r="Q24" s="53"/>
      <c r="R24" s="57"/>
      <c r="S24" s="57"/>
      <c r="T24" s="57"/>
    </row>
    <row r="25" spans="1:20" ht="15.6" customHeight="1" x14ac:dyDescent="0.2">
      <c r="A25" s="219">
        <v>16</v>
      </c>
      <c r="B25" s="32" t="s">
        <v>7</v>
      </c>
      <c r="C25" s="140">
        <v>0</v>
      </c>
      <c r="D25" s="123">
        <v>4</v>
      </c>
      <c r="E25" s="123">
        <v>1</v>
      </c>
      <c r="F25" s="123">
        <v>3</v>
      </c>
      <c r="G25" s="123">
        <v>1</v>
      </c>
      <c r="H25" s="123">
        <v>3</v>
      </c>
      <c r="I25" s="123">
        <v>1</v>
      </c>
      <c r="J25" s="123">
        <v>1</v>
      </c>
      <c r="K25" s="98">
        <v>0</v>
      </c>
      <c r="L25" s="99">
        <v>11</v>
      </c>
      <c r="M25" s="100">
        <v>0</v>
      </c>
      <c r="N25" s="100">
        <v>0</v>
      </c>
      <c r="O25" s="20"/>
      <c r="P25" s="36">
        <f>SUM(C25:O25)</f>
        <v>25</v>
      </c>
      <c r="Q25" s="15"/>
      <c r="R25" s="57"/>
      <c r="S25" s="57"/>
      <c r="T25" s="57"/>
    </row>
    <row r="26" spans="1:20" ht="15.6" customHeight="1" x14ac:dyDescent="0.2">
      <c r="A26" s="229" t="s">
        <v>38</v>
      </c>
      <c r="B26" s="32" t="s">
        <v>8</v>
      </c>
      <c r="C26" s="140">
        <f>C25</f>
        <v>0</v>
      </c>
      <c r="D26" s="124">
        <f t="shared" ref="D26:M26" si="7">C26-D24+D25</f>
        <v>4</v>
      </c>
      <c r="E26" s="124">
        <f t="shared" si="7"/>
        <v>5</v>
      </c>
      <c r="F26" s="124">
        <f t="shared" si="7"/>
        <v>8</v>
      </c>
      <c r="G26" s="124">
        <f t="shared" si="7"/>
        <v>9</v>
      </c>
      <c r="H26" s="124">
        <f t="shared" si="7"/>
        <v>12</v>
      </c>
      <c r="I26" s="124">
        <f t="shared" si="7"/>
        <v>13</v>
      </c>
      <c r="J26" s="124">
        <f t="shared" si="7"/>
        <v>14</v>
      </c>
      <c r="K26" s="103">
        <f t="shared" si="7"/>
        <v>14</v>
      </c>
      <c r="L26" s="104">
        <f t="shared" si="7"/>
        <v>25</v>
      </c>
      <c r="M26" s="104">
        <f t="shared" si="7"/>
        <v>25</v>
      </c>
      <c r="N26" s="105">
        <f t="shared" ref="N26" si="8">M26-N24+N25</f>
        <v>21</v>
      </c>
      <c r="O26" s="105">
        <f t="shared" ref="O26" si="9">N26-O24+O25</f>
        <v>0</v>
      </c>
      <c r="P26" s="38"/>
      <c r="Q26" s="3">
        <f>MAX(C26:O26)</f>
        <v>25</v>
      </c>
      <c r="R26" s="57"/>
      <c r="S26" s="57"/>
      <c r="T26" s="57"/>
    </row>
    <row r="27" spans="1:20" ht="15.6" customHeight="1" x14ac:dyDescent="0.2">
      <c r="A27" s="230"/>
      <c r="B27" s="32" t="s">
        <v>9</v>
      </c>
      <c r="C27" s="214"/>
      <c r="D27" s="215"/>
      <c r="E27" s="215"/>
      <c r="F27" s="125">
        <v>16.04</v>
      </c>
      <c r="G27" s="215"/>
      <c r="H27" s="215"/>
      <c r="I27" s="215"/>
      <c r="J27" s="215"/>
      <c r="K27" s="108">
        <v>16.11</v>
      </c>
      <c r="L27" s="109" t="s">
        <v>49</v>
      </c>
      <c r="M27" s="215"/>
      <c r="N27" s="215"/>
      <c r="O27" s="110">
        <v>16.149999999999999</v>
      </c>
      <c r="P27" s="39">
        <v>15</v>
      </c>
      <c r="Q27" s="15"/>
      <c r="R27" s="57"/>
      <c r="S27" s="57"/>
      <c r="T27" s="57"/>
    </row>
    <row r="28" spans="1:20" ht="15.6" customHeight="1" x14ac:dyDescent="0.2">
      <c r="A28" s="231"/>
      <c r="B28" s="33" t="s">
        <v>10</v>
      </c>
      <c r="C28" s="216">
        <v>16</v>
      </c>
      <c r="D28" s="217"/>
      <c r="E28" s="217"/>
      <c r="F28" s="126">
        <f>F27</f>
        <v>16.04</v>
      </c>
      <c r="G28" s="217"/>
      <c r="H28" s="217"/>
      <c r="I28" s="217"/>
      <c r="J28" s="217"/>
      <c r="K28" s="108">
        <f>K27</f>
        <v>16.11</v>
      </c>
      <c r="L28" s="109" t="s">
        <v>49</v>
      </c>
      <c r="M28" s="218"/>
      <c r="N28" s="218"/>
      <c r="O28" s="212"/>
      <c r="P28" s="38"/>
      <c r="Q28" s="16"/>
      <c r="R28" s="57"/>
      <c r="S28" s="57"/>
      <c r="T28" s="57"/>
    </row>
    <row r="29" spans="1:20" ht="15.6" customHeight="1" thickBot="1" x14ac:dyDescent="0.25">
      <c r="A29" s="220">
        <v>220</v>
      </c>
      <c r="B29" s="59" t="s">
        <v>11</v>
      </c>
      <c r="C29" s="181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62"/>
      <c r="Q29" s="3"/>
      <c r="R29" s="57"/>
      <c r="S29" s="57"/>
      <c r="T29" s="57"/>
    </row>
    <row r="30" spans="1:20" ht="15.6" customHeight="1" x14ac:dyDescent="0.2">
      <c r="A30" s="221"/>
      <c r="B30" s="29" t="s">
        <v>5</v>
      </c>
      <c r="C30" s="149"/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93">
        <v>0</v>
      </c>
      <c r="L30" s="94">
        <v>0</v>
      </c>
      <c r="M30" s="95">
        <v>0</v>
      </c>
      <c r="N30" s="95">
        <v>4</v>
      </c>
      <c r="O30" s="95">
        <v>14</v>
      </c>
      <c r="P30" s="35" t="s">
        <v>6</v>
      </c>
      <c r="Q30" s="53"/>
      <c r="R30" s="57"/>
      <c r="S30" s="57"/>
      <c r="T30" s="57"/>
    </row>
    <row r="31" spans="1:20" ht="15.6" customHeight="1" x14ac:dyDescent="0.2">
      <c r="A31" s="219">
        <v>19.05</v>
      </c>
      <c r="B31" s="32" t="s">
        <v>7</v>
      </c>
      <c r="C31" s="140">
        <v>1</v>
      </c>
      <c r="D31" s="123">
        <v>0</v>
      </c>
      <c r="E31" s="123">
        <v>0</v>
      </c>
      <c r="F31" s="123">
        <v>1</v>
      </c>
      <c r="G31" s="123">
        <v>4</v>
      </c>
      <c r="H31" s="123">
        <v>2</v>
      </c>
      <c r="I31" s="123">
        <v>1</v>
      </c>
      <c r="J31" s="123">
        <v>4</v>
      </c>
      <c r="K31" s="98">
        <v>3</v>
      </c>
      <c r="L31" s="99">
        <v>0</v>
      </c>
      <c r="M31" s="100">
        <v>2</v>
      </c>
      <c r="N31" s="100">
        <v>0</v>
      </c>
      <c r="O31" s="20"/>
      <c r="P31" s="36">
        <f>SUM(C31:O31)</f>
        <v>18</v>
      </c>
      <c r="Q31" s="15"/>
      <c r="R31" s="57"/>
      <c r="S31" s="57"/>
      <c r="T31" s="57"/>
    </row>
    <row r="32" spans="1:20" ht="15.6" customHeight="1" x14ac:dyDescent="0.2">
      <c r="A32" s="229" t="s">
        <v>38</v>
      </c>
      <c r="B32" s="32" t="s">
        <v>8</v>
      </c>
      <c r="C32" s="140">
        <f>C31</f>
        <v>1</v>
      </c>
      <c r="D32" s="124">
        <f t="shared" ref="D32:M32" si="10">C32-D30+D31</f>
        <v>1</v>
      </c>
      <c r="E32" s="124">
        <f t="shared" si="10"/>
        <v>1</v>
      </c>
      <c r="F32" s="124">
        <f t="shared" si="10"/>
        <v>2</v>
      </c>
      <c r="G32" s="124">
        <f t="shared" si="10"/>
        <v>6</v>
      </c>
      <c r="H32" s="124">
        <f t="shared" si="10"/>
        <v>8</v>
      </c>
      <c r="I32" s="124">
        <f t="shared" si="10"/>
        <v>9</v>
      </c>
      <c r="J32" s="124">
        <f t="shared" si="10"/>
        <v>13</v>
      </c>
      <c r="K32" s="103">
        <f t="shared" si="10"/>
        <v>16</v>
      </c>
      <c r="L32" s="104">
        <f t="shared" si="10"/>
        <v>16</v>
      </c>
      <c r="M32" s="105">
        <f t="shared" si="10"/>
        <v>18</v>
      </c>
      <c r="N32" s="105">
        <f t="shared" ref="N32" si="11">M32-N30+N31</f>
        <v>14</v>
      </c>
      <c r="O32" s="105">
        <f t="shared" ref="O32" si="12">N32-O30+O31</f>
        <v>0</v>
      </c>
      <c r="P32" s="38"/>
      <c r="Q32" s="3">
        <f>MAX(C32:O32)</f>
        <v>18</v>
      </c>
      <c r="R32" s="57"/>
      <c r="S32" s="57"/>
      <c r="T32" s="57"/>
    </row>
    <row r="33" spans="1:20" ht="15.6" customHeight="1" x14ac:dyDescent="0.2">
      <c r="A33" s="230"/>
      <c r="B33" s="32" t="s">
        <v>9</v>
      </c>
      <c r="C33" s="214"/>
      <c r="D33" s="215"/>
      <c r="E33" s="215"/>
      <c r="F33" s="125">
        <v>19.079999999999998</v>
      </c>
      <c r="G33" s="215"/>
      <c r="H33" s="215"/>
      <c r="I33" s="215"/>
      <c r="J33" s="215"/>
      <c r="K33" s="108">
        <v>19.16</v>
      </c>
      <c r="L33" s="109">
        <v>19.170000000000002</v>
      </c>
      <c r="M33" s="215"/>
      <c r="N33" s="215"/>
      <c r="O33" s="110">
        <v>19.23</v>
      </c>
      <c r="P33" s="39">
        <v>18</v>
      </c>
      <c r="Q33" s="15"/>
      <c r="R33" s="57"/>
      <c r="S33" s="57"/>
      <c r="T33" s="57"/>
    </row>
    <row r="34" spans="1:20" ht="15.6" customHeight="1" x14ac:dyDescent="0.2">
      <c r="A34" s="231"/>
      <c r="B34" s="33" t="s">
        <v>10</v>
      </c>
      <c r="C34" s="216">
        <v>19.05</v>
      </c>
      <c r="D34" s="217"/>
      <c r="E34" s="217"/>
      <c r="F34" s="126">
        <f>F33</f>
        <v>19.079999999999998</v>
      </c>
      <c r="G34" s="217"/>
      <c r="H34" s="217"/>
      <c r="I34" s="217"/>
      <c r="J34" s="217"/>
      <c r="K34" s="108">
        <f>K33</f>
        <v>19.16</v>
      </c>
      <c r="L34" s="109">
        <f>L33</f>
        <v>19.170000000000002</v>
      </c>
      <c r="M34" s="218"/>
      <c r="N34" s="218"/>
      <c r="O34" s="212"/>
      <c r="P34" s="38"/>
      <c r="Q34" s="16"/>
      <c r="R34" s="57"/>
      <c r="S34" s="57"/>
      <c r="T34" s="57"/>
    </row>
    <row r="35" spans="1:20" ht="15.6" customHeight="1" thickBot="1" x14ac:dyDescent="0.25">
      <c r="A35" s="220">
        <v>220</v>
      </c>
      <c r="B35" s="59" t="s">
        <v>11</v>
      </c>
      <c r="C35" s="181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62"/>
      <c r="Q35" s="3"/>
      <c r="R35" s="57"/>
      <c r="S35" s="57"/>
      <c r="T35" s="57"/>
    </row>
    <row r="36" spans="1:20" ht="15.6" customHeight="1" x14ac:dyDescent="0.2">
      <c r="A36" s="221"/>
      <c r="B36" s="29" t="s">
        <v>5</v>
      </c>
      <c r="C36" s="149"/>
      <c r="D36" s="146">
        <v>0</v>
      </c>
      <c r="E36" s="146">
        <v>0</v>
      </c>
      <c r="F36" s="146">
        <v>0</v>
      </c>
      <c r="G36" s="146">
        <v>0</v>
      </c>
      <c r="H36" s="146">
        <v>0</v>
      </c>
      <c r="I36" s="146">
        <v>0</v>
      </c>
      <c r="J36" s="146">
        <v>0</v>
      </c>
      <c r="K36" s="93">
        <v>0</v>
      </c>
      <c r="L36" s="94" t="s">
        <v>49</v>
      </c>
      <c r="M36" s="95">
        <v>0</v>
      </c>
      <c r="N36" s="95">
        <v>0</v>
      </c>
      <c r="O36" s="95">
        <v>3</v>
      </c>
      <c r="P36" s="35" t="s">
        <v>6</v>
      </c>
      <c r="Q36" s="53"/>
      <c r="R36" s="57"/>
      <c r="S36" s="57"/>
      <c r="T36" s="57"/>
    </row>
    <row r="37" spans="1:20" ht="15.6" customHeight="1" x14ac:dyDescent="0.2">
      <c r="A37" s="219">
        <v>21.07</v>
      </c>
      <c r="B37" s="32" t="s">
        <v>7</v>
      </c>
      <c r="C37" s="140">
        <v>0</v>
      </c>
      <c r="D37" s="123">
        <v>0</v>
      </c>
      <c r="E37" s="123">
        <v>0</v>
      </c>
      <c r="F37" s="123">
        <v>0</v>
      </c>
      <c r="G37" s="123">
        <v>3</v>
      </c>
      <c r="H37" s="123">
        <v>0</v>
      </c>
      <c r="I37" s="123">
        <v>0</v>
      </c>
      <c r="J37" s="123">
        <v>0</v>
      </c>
      <c r="K37" s="98">
        <v>0</v>
      </c>
      <c r="L37" s="99" t="s">
        <v>49</v>
      </c>
      <c r="M37" s="100">
        <v>0</v>
      </c>
      <c r="N37" s="100">
        <v>0</v>
      </c>
      <c r="O37" s="20"/>
      <c r="P37" s="36">
        <f>SUM(C37:O37)</f>
        <v>3</v>
      </c>
      <c r="Q37" s="15"/>
      <c r="R37" s="57"/>
      <c r="S37" s="57"/>
      <c r="T37" s="57"/>
    </row>
    <row r="38" spans="1:20" ht="15.6" customHeight="1" x14ac:dyDescent="0.2">
      <c r="A38" s="229" t="s">
        <v>38</v>
      </c>
      <c r="B38" s="32" t="s">
        <v>8</v>
      </c>
      <c r="C38" s="140">
        <f>C37</f>
        <v>0</v>
      </c>
      <c r="D38" s="124">
        <f t="shared" ref="D38:K38" si="13">C38-D36+D37</f>
        <v>0</v>
      </c>
      <c r="E38" s="124">
        <f t="shared" si="13"/>
        <v>0</v>
      </c>
      <c r="F38" s="124">
        <f t="shared" si="13"/>
        <v>0</v>
      </c>
      <c r="G38" s="124">
        <f t="shared" si="13"/>
        <v>3</v>
      </c>
      <c r="H38" s="124">
        <f t="shared" si="13"/>
        <v>3</v>
      </c>
      <c r="I38" s="124">
        <f t="shared" si="13"/>
        <v>3</v>
      </c>
      <c r="J38" s="124">
        <f t="shared" si="13"/>
        <v>3</v>
      </c>
      <c r="K38" s="103">
        <f t="shared" si="13"/>
        <v>3</v>
      </c>
      <c r="L38" s="104" t="s">
        <v>49</v>
      </c>
      <c r="M38" s="105">
        <f>K38-M36+M37</f>
        <v>3</v>
      </c>
      <c r="N38" s="105">
        <f t="shared" ref="N38" si="14">M38-N36+N37</f>
        <v>3</v>
      </c>
      <c r="O38" s="105">
        <f t="shared" ref="O38" si="15">N38-O36+O37</f>
        <v>0</v>
      </c>
      <c r="P38" s="38"/>
      <c r="Q38" s="3">
        <f>MAX(C38:O38)</f>
        <v>3</v>
      </c>
      <c r="R38" s="57"/>
      <c r="S38" s="57"/>
      <c r="T38" s="57"/>
    </row>
    <row r="39" spans="1:20" ht="15.6" customHeight="1" x14ac:dyDescent="0.2">
      <c r="A39" s="230"/>
      <c r="B39" s="32" t="s">
        <v>9</v>
      </c>
      <c r="C39" s="214"/>
      <c r="D39" s="215"/>
      <c r="E39" s="215"/>
      <c r="F39" s="125">
        <v>21.1</v>
      </c>
      <c r="G39" s="215"/>
      <c r="H39" s="215"/>
      <c r="I39" s="215"/>
      <c r="J39" s="215"/>
      <c r="K39" s="108">
        <v>21.17</v>
      </c>
      <c r="L39" s="109" t="s">
        <v>49</v>
      </c>
      <c r="M39" s="215"/>
      <c r="N39" s="215"/>
      <c r="O39" s="110">
        <v>21.25</v>
      </c>
      <c r="P39" s="39">
        <v>18</v>
      </c>
      <c r="Q39" s="15"/>
      <c r="R39" s="57"/>
      <c r="S39" s="57"/>
      <c r="T39" s="57"/>
    </row>
    <row r="40" spans="1:20" ht="15.6" customHeight="1" x14ac:dyDescent="0.2">
      <c r="A40" s="231"/>
      <c r="B40" s="33" t="s">
        <v>10</v>
      </c>
      <c r="C40" s="216">
        <v>21.07</v>
      </c>
      <c r="D40" s="217"/>
      <c r="E40" s="217"/>
      <c r="F40" s="126">
        <f>F39</f>
        <v>21.1</v>
      </c>
      <c r="G40" s="217"/>
      <c r="H40" s="217"/>
      <c r="I40" s="217"/>
      <c r="J40" s="217"/>
      <c r="K40" s="108">
        <f>K39</f>
        <v>21.17</v>
      </c>
      <c r="L40" s="109" t="s">
        <v>49</v>
      </c>
      <c r="M40" s="218"/>
      <c r="N40" s="218"/>
      <c r="O40" s="212"/>
      <c r="P40" s="38"/>
      <c r="Q40" s="16"/>
      <c r="R40" s="57"/>
      <c r="S40" s="57"/>
      <c r="T40" s="57"/>
    </row>
    <row r="41" spans="1:20" ht="15.6" customHeight="1" thickBot="1" x14ac:dyDescent="0.25">
      <c r="A41" s="59">
        <v>220</v>
      </c>
      <c r="B41" s="59" t="s">
        <v>11</v>
      </c>
      <c r="C41" s="65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2"/>
      <c r="Q41" s="3"/>
      <c r="R41" s="57"/>
      <c r="S41" s="57"/>
      <c r="T41" s="57"/>
    </row>
    <row r="42" spans="1:20" s="57" customFormat="1" ht="15.6" customHeight="1" x14ac:dyDescent="0.2">
      <c r="A42" s="70" t="s">
        <v>12</v>
      </c>
      <c r="B42" s="66"/>
      <c r="C42" s="7"/>
      <c r="D42" s="8">
        <f t="shared" ref="D42:O42" si="16">SUMIF($B6:$B41,"l. wys.",D6:D41)</f>
        <v>0</v>
      </c>
      <c r="E42" s="8">
        <f t="shared" si="16"/>
        <v>0</v>
      </c>
      <c r="F42" s="8">
        <f t="shared" si="16"/>
        <v>1</v>
      </c>
      <c r="G42" s="8">
        <f t="shared" si="16"/>
        <v>0</v>
      </c>
      <c r="H42" s="8">
        <f t="shared" si="16"/>
        <v>0</v>
      </c>
      <c r="I42" s="8">
        <f t="shared" si="16"/>
        <v>0</v>
      </c>
      <c r="J42" s="8">
        <f t="shared" si="16"/>
        <v>0</v>
      </c>
      <c r="K42" s="8">
        <f t="shared" si="16"/>
        <v>3</v>
      </c>
      <c r="L42" s="8">
        <f t="shared" si="16"/>
        <v>0</v>
      </c>
      <c r="M42" s="8">
        <f t="shared" si="16"/>
        <v>3</v>
      </c>
      <c r="N42" s="8">
        <f t="shared" si="16"/>
        <v>12</v>
      </c>
      <c r="O42" s="8">
        <f t="shared" si="16"/>
        <v>82</v>
      </c>
      <c r="P42" s="55" t="str">
        <f>"Σ: "&amp;SUM(C42:O42)</f>
        <v>Σ: 101</v>
      </c>
      <c r="Q42" s="56"/>
    </row>
    <row r="43" spans="1:20" s="57" customFormat="1" ht="15.6" customHeight="1" thickBot="1" x14ac:dyDescent="0.2">
      <c r="A43" s="71" t="s">
        <v>13</v>
      </c>
      <c r="B43" s="67"/>
      <c r="C43" s="9">
        <f t="shared" ref="C43:N43" si="17">SUMIF($B6:$B41,"l. wsiad.",C6:C41)</f>
        <v>3</v>
      </c>
      <c r="D43" s="10">
        <f t="shared" si="17"/>
        <v>9</v>
      </c>
      <c r="E43" s="10">
        <f t="shared" si="17"/>
        <v>4</v>
      </c>
      <c r="F43" s="10">
        <f t="shared" si="17"/>
        <v>15</v>
      </c>
      <c r="G43" s="10">
        <f t="shared" si="17"/>
        <v>12</v>
      </c>
      <c r="H43" s="10">
        <f t="shared" si="17"/>
        <v>11</v>
      </c>
      <c r="I43" s="10">
        <f t="shared" si="17"/>
        <v>5</v>
      </c>
      <c r="J43" s="10">
        <f t="shared" si="17"/>
        <v>8</v>
      </c>
      <c r="K43" s="10">
        <f t="shared" si="17"/>
        <v>11</v>
      </c>
      <c r="L43" s="10">
        <f t="shared" si="17"/>
        <v>11</v>
      </c>
      <c r="M43" s="10">
        <f t="shared" si="17"/>
        <v>10</v>
      </c>
      <c r="N43" s="10">
        <f t="shared" si="17"/>
        <v>1</v>
      </c>
      <c r="O43" s="204"/>
      <c r="P43" s="58" t="str">
        <f>"Σ: "&amp;SUM(C43:O43)</f>
        <v>Σ: 100</v>
      </c>
      <c r="Q43" s="13"/>
    </row>
    <row r="44" spans="1:20" x14ac:dyDescent="0.2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68"/>
      <c r="Q44" s="57"/>
      <c r="R44" s="57"/>
      <c r="S44" s="57"/>
      <c r="T44" s="57"/>
    </row>
    <row r="45" spans="1:20" x14ac:dyDescent="0.2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69"/>
      <c r="Q45" s="69"/>
      <c r="R45" s="57"/>
      <c r="S45" s="57"/>
      <c r="T45" s="57"/>
    </row>
    <row r="46" spans="1:20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</row>
    <row r="47" spans="1:20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</row>
    <row r="48" spans="1:20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</row>
    <row r="49" spans="1:20" x14ac:dyDescent="0.2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</row>
    <row r="50" spans="1:20" x14ac:dyDescent="0.2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</row>
    <row r="51" spans="1:20" x14ac:dyDescent="0.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</row>
    <row r="52" spans="1:20" x14ac:dyDescent="0.2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</row>
    <row r="53" spans="1:20" x14ac:dyDescent="0.2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</row>
    <row r="54" spans="1:20" x14ac:dyDescent="0.2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</row>
    <row r="55" spans="1:20" x14ac:dyDescent="0.2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</row>
  </sheetData>
  <sheetProtection selectLockedCells="1" selectUnlockedCells="1"/>
  <mergeCells count="6">
    <mergeCell ref="A38:A40"/>
    <mergeCell ref="A8:A10"/>
    <mergeCell ref="A14:A16"/>
    <mergeCell ref="A20:A22"/>
    <mergeCell ref="A26:A28"/>
    <mergeCell ref="A32:A34"/>
  </mergeCells>
  <conditionalFormatting sqref="P8:P41">
    <cfRule type="expression" dxfId="85" priority="30" stopIfTrue="1">
      <formula>AA8</formula>
    </cfRule>
  </conditionalFormatting>
  <conditionalFormatting sqref="P14:P17">
    <cfRule type="expression" dxfId="84" priority="29" stopIfTrue="1">
      <formula>AA14</formula>
    </cfRule>
  </conditionalFormatting>
  <conditionalFormatting sqref="P14:P17">
    <cfRule type="expression" dxfId="83" priority="28" stopIfTrue="1">
      <formula>AA14</formula>
    </cfRule>
  </conditionalFormatting>
  <conditionalFormatting sqref="P14:P17">
    <cfRule type="expression" dxfId="82" priority="27" stopIfTrue="1">
      <formula>AA14</formula>
    </cfRule>
  </conditionalFormatting>
  <conditionalFormatting sqref="P20:P23">
    <cfRule type="expression" dxfId="81" priority="26" stopIfTrue="1">
      <formula>AA20</formula>
    </cfRule>
  </conditionalFormatting>
  <conditionalFormatting sqref="P20:P23">
    <cfRule type="expression" dxfId="80" priority="25" stopIfTrue="1">
      <formula>AA20</formula>
    </cfRule>
  </conditionalFormatting>
  <conditionalFormatting sqref="P20:P23">
    <cfRule type="expression" dxfId="79" priority="24" stopIfTrue="1">
      <formula>AA20</formula>
    </cfRule>
  </conditionalFormatting>
  <conditionalFormatting sqref="P26:P29">
    <cfRule type="expression" dxfId="78" priority="23" stopIfTrue="1">
      <formula>AA26</formula>
    </cfRule>
  </conditionalFormatting>
  <conditionalFormatting sqref="P26:P29">
    <cfRule type="expression" dxfId="77" priority="22" stopIfTrue="1">
      <formula>AA26</formula>
    </cfRule>
  </conditionalFormatting>
  <conditionalFormatting sqref="P26:P29">
    <cfRule type="expression" dxfId="76" priority="21" stopIfTrue="1">
      <formula>AA26</formula>
    </cfRule>
  </conditionalFormatting>
  <conditionalFormatting sqref="P32:P35">
    <cfRule type="expression" dxfId="75" priority="20" stopIfTrue="1">
      <formula>AA32</formula>
    </cfRule>
  </conditionalFormatting>
  <conditionalFormatting sqref="P32:P35">
    <cfRule type="expression" dxfId="74" priority="19" stopIfTrue="1">
      <formula>AA32</formula>
    </cfRule>
  </conditionalFormatting>
  <conditionalFormatting sqref="P32:P35">
    <cfRule type="expression" dxfId="73" priority="18" stopIfTrue="1">
      <formula>AA32</formula>
    </cfRule>
  </conditionalFormatting>
  <conditionalFormatting sqref="P38:P41">
    <cfRule type="expression" dxfId="72" priority="17" stopIfTrue="1">
      <formula>AA38</formula>
    </cfRule>
  </conditionalFormatting>
  <conditionalFormatting sqref="P38:P41">
    <cfRule type="expression" dxfId="71" priority="16" stopIfTrue="1">
      <formula>AA38</formula>
    </cfRule>
  </conditionalFormatting>
  <conditionalFormatting sqref="P38:P41">
    <cfRule type="expression" dxfId="70" priority="15" stopIfTrue="1">
      <formula>AA38</formula>
    </cfRule>
  </conditionalFormatting>
  <conditionalFormatting sqref="C8:O8 C14:O14 C20:O20 C32:O32 C38:O38 C26:O26">
    <cfRule type="cellIs" dxfId="69" priority="5" stopIfTrue="1" operator="equal">
      <formula>$Q8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5" customWidth="1"/>
    <col min="2" max="2" width="7.7109375" style="45" customWidth="1"/>
    <col min="3" max="15" width="8.7109375" style="45" customWidth="1"/>
    <col min="16" max="16" width="11.7109375" style="45" customWidth="1"/>
    <col min="17" max="17" width="6.7109375" style="45" customWidth="1"/>
    <col min="18" max="16384" width="9.140625" style="45"/>
  </cols>
  <sheetData>
    <row r="1" spans="1:20" ht="21.95" customHeight="1" x14ac:dyDescent="0.2">
      <c r="A1" s="17" t="s">
        <v>15</v>
      </c>
      <c r="B1" s="40"/>
      <c r="C1" s="41"/>
      <c r="D1" s="41"/>
      <c r="E1" s="157"/>
      <c r="F1" s="157"/>
      <c r="G1" s="157"/>
      <c r="H1" s="157"/>
      <c r="I1" s="158"/>
      <c r="J1" s="178" t="s">
        <v>53</v>
      </c>
      <c r="K1" s="18"/>
      <c r="L1" s="18"/>
      <c r="M1" s="18"/>
      <c r="N1" s="18"/>
      <c r="O1" s="43"/>
      <c r="P1" s="44"/>
    </row>
    <row r="2" spans="1:20" ht="5.0999999999999996" customHeight="1" thickBot="1" x14ac:dyDescent="0.25">
      <c r="A2" s="19"/>
      <c r="B2" s="46"/>
      <c r="C2" s="47"/>
      <c r="D2" s="47"/>
      <c r="E2" s="163"/>
      <c r="F2" s="163"/>
      <c r="G2" s="163"/>
      <c r="H2" s="163"/>
      <c r="I2" s="164"/>
      <c r="J2" s="163"/>
      <c r="K2" s="1"/>
      <c r="L2" s="46"/>
      <c r="M2" s="1"/>
      <c r="N2" s="46"/>
      <c r="O2" s="46"/>
      <c r="P2" s="49"/>
    </row>
    <row r="3" spans="1:20" ht="21.95" customHeight="1" thickBot="1" x14ac:dyDescent="0.25">
      <c r="A3" s="19" t="s">
        <v>0</v>
      </c>
      <c r="B3" s="22">
        <v>9</v>
      </c>
      <c r="C3" s="121" t="s">
        <v>16</v>
      </c>
      <c r="D3" s="114"/>
      <c r="E3" s="121"/>
      <c r="F3" s="121"/>
      <c r="G3" s="121"/>
      <c r="H3" s="121"/>
      <c r="I3" s="164"/>
      <c r="J3" s="194" t="s">
        <v>52</v>
      </c>
      <c r="K3" s="1"/>
      <c r="L3" s="46"/>
      <c r="M3" s="1"/>
      <c r="N3" s="46"/>
      <c r="O3" s="46"/>
      <c r="P3" s="49"/>
    </row>
    <row r="4" spans="1:20" ht="5.0999999999999996" customHeight="1" thickBot="1" x14ac:dyDescent="0.3">
      <c r="A4" s="23"/>
      <c r="B4" s="24"/>
      <c r="C4" s="50"/>
      <c r="D4" s="50"/>
      <c r="E4" s="166"/>
      <c r="F4" s="166"/>
      <c r="G4" s="166"/>
      <c r="H4" s="166"/>
      <c r="I4" s="145"/>
      <c r="J4" s="143"/>
      <c r="K4" s="24"/>
      <c r="L4" s="51"/>
      <c r="M4" s="24"/>
      <c r="N4" s="51"/>
      <c r="O4" s="51"/>
      <c r="P4" s="52"/>
    </row>
    <row r="5" spans="1:20" s="63" customFormat="1" ht="114.95" customHeight="1" thickBot="1" x14ac:dyDescent="0.25">
      <c r="A5" s="28" t="s">
        <v>2</v>
      </c>
      <c r="B5" s="28" t="s">
        <v>3</v>
      </c>
      <c r="C5" s="193" t="s">
        <v>67</v>
      </c>
      <c r="D5" s="115" t="s">
        <v>44</v>
      </c>
      <c r="E5" s="193" t="s">
        <v>45</v>
      </c>
      <c r="F5" s="195" t="s">
        <v>48</v>
      </c>
      <c r="G5" s="193" t="s">
        <v>46</v>
      </c>
      <c r="H5" s="115" t="s">
        <v>25</v>
      </c>
      <c r="I5" s="115" t="s">
        <v>24</v>
      </c>
      <c r="J5" s="115" t="s">
        <v>23</v>
      </c>
      <c r="K5" s="115" t="s">
        <v>36</v>
      </c>
      <c r="L5" s="115" t="s">
        <v>22</v>
      </c>
      <c r="M5" s="115" t="s">
        <v>21</v>
      </c>
      <c r="N5" s="115" t="s">
        <v>20</v>
      </c>
      <c r="O5" s="116" t="s">
        <v>19</v>
      </c>
      <c r="P5" s="28" t="s">
        <v>14</v>
      </c>
      <c r="Q5" s="14" t="s">
        <v>4</v>
      </c>
    </row>
    <row r="6" spans="1:20" s="54" customFormat="1" ht="15.6" customHeight="1" x14ac:dyDescent="0.15">
      <c r="A6" s="221"/>
      <c r="B6" s="29" t="s">
        <v>5</v>
      </c>
      <c r="C6" s="197"/>
      <c r="D6" s="27">
        <v>0</v>
      </c>
      <c r="E6" s="146">
        <v>3</v>
      </c>
      <c r="F6" s="94" t="s">
        <v>49</v>
      </c>
      <c r="G6" s="95">
        <v>6</v>
      </c>
      <c r="H6" s="27">
        <v>2</v>
      </c>
      <c r="I6" s="27">
        <v>0</v>
      </c>
      <c r="J6" s="27">
        <v>0</v>
      </c>
      <c r="K6" s="27">
        <v>0</v>
      </c>
      <c r="L6" s="27">
        <v>5</v>
      </c>
      <c r="M6" s="27">
        <v>1</v>
      </c>
      <c r="N6" s="27">
        <v>1</v>
      </c>
      <c r="O6" s="34">
        <v>1</v>
      </c>
      <c r="P6" s="35" t="s">
        <v>6</v>
      </c>
      <c r="Q6" s="53"/>
      <c r="R6" s="57"/>
      <c r="S6" s="57"/>
      <c r="T6" s="57"/>
    </row>
    <row r="7" spans="1:20" s="54" customFormat="1" ht="15.6" customHeight="1" x14ac:dyDescent="0.2">
      <c r="A7" s="219">
        <v>6.32</v>
      </c>
      <c r="B7" s="32" t="s">
        <v>7</v>
      </c>
      <c r="C7" s="4">
        <v>13</v>
      </c>
      <c r="D7" s="4">
        <v>3</v>
      </c>
      <c r="E7" s="123">
        <v>3</v>
      </c>
      <c r="F7" s="99" t="s">
        <v>49</v>
      </c>
      <c r="G7" s="100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20"/>
      <c r="P7" s="36">
        <f>SUM(C7:N7)</f>
        <v>19</v>
      </c>
      <c r="Q7" s="15"/>
      <c r="R7" s="57"/>
      <c r="S7" s="57"/>
      <c r="T7" s="57"/>
    </row>
    <row r="8" spans="1:20" s="54" customFormat="1" ht="15.6" customHeight="1" x14ac:dyDescent="0.2">
      <c r="A8" s="229" t="s">
        <v>50</v>
      </c>
      <c r="B8" s="32" t="s">
        <v>8</v>
      </c>
      <c r="C8" s="5">
        <f>C7</f>
        <v>13</v>
      </c>
      <c r="D8" s="5">
        <f t="shared" ref="D8:N8" si="0">C8-D6+D7</f>
        <v>16</v>
      </c>
      <c r="E8" s="124">
        <f t="shared" si="0"/>
        <v>16</v>
      </c>
      <c r="F8" s="104" t="s">
        <v>49</v>
      </c>
      <c r="G8" s="105">
        <f>E8-G6+G7</f>
        <v>10</v>
      </c>
      <c r="H8" s="5">
        <f t="shared" si="0"/>
        <v>8</v>
      </c>
      <c r="I8" s="5">
        <f t="shared" si="0"/>
        <v>8</v>
      </c>
      <c r="J8" s="5">
        <f t="shared" si="0"/>
        <v>8</v>
      </c>
      <c r="K8" s="5">
        <f t="shared" si="0"/>
        <v>8</v>
      </c>
      <c r="L8" s="5">
        <f t="shared" si="0"/>
        <v>3</v>
      </c>
      <c r="M8" s="5">
        <f t="shared" si="0"/>
        <v>2</v>
      </c>
      <c r="N8" s="5">
        <f t="shared" si="0"/>
        <v>1</v>
      </c>
      <c r="O8" s="37">
        <f>N8-O6</f>
        <v>0</v>
      </c>
      <c r="P8" s="38"/>
      <c r="Q8" s="3">
        <f>MAX(C8:O8)</f>
        <v>16</v>
      </c>
      <c r="R8" s="57"/>
      <c r="S8" s="57"/>
      <c r="T8" s="57"/>
    </row>
    <row r="9" spans="1:20" s="54" customFormat="1" ht="15.6" customHeight="1" x14ac:dyDescent="0.2">
      <c r="A9" s="230"/>
      <c r="B9" s="32" t="s">
        <v>9</v>
      </c>
      <c r="C9" s="207"/>
      <c r="D9" s="207"/>
      <c r="E9" s="6">
        <v>6.3739999999999997</v>
      </c>
      <c r="F9" s="203" t="s">
        <v>49</v>
      </c>
      <c r="G9" s="208"/>
      <c r="H9" s="207"/>
      <c r="I9" s="207"/>
      <c r="J9" s="207"/>
      <c r="K9" s="207"/>
      <c r="L9" s="6">
        <v>6.46</v>
      </c>
      <c r="M9" s="207"/>
      <c r="N9" s="207"/>
      <c r="O9" s="209">
        <v>6.5</v>
      </c>
      <c r="P9" s="39">
        <v>18</v>
      </c>
      <c r="Q9" s="15"/>
      <c r="R9" s="57"/>
      <c r="S9" s="57"/>
      <c r="T9" s="57"/>
    </row>
    <row r="10" spans="1:20" s="54" customFormat="1" ht="15.6" customHeight="1" x14ac:dyDescent="0.2">
      <c r="A10" s="231"/>
      <c r="B10" s="33" t="s">
        <v>10</v>
      </c>
      <c r="C10" s="126">
        <v>6.32</v>
      </c>
      <c r="D10" s="210"/>
      <c r="E10" s="126">
        <f>E9</f>
        <v>6.3739999999999997</v>
      </c>
      <c r="F10" s="109" t="s">
        <v>49</v>
      </c>
      <c r="G10" s="211"/>
      <c r="H10" s="210"/>
      <c r="I10" s="210"/>
      <c r="J10" s="210"/>
      <c r="K10" s="210"/>
      <c r="L10" s="126">
        <f>L9</f>
        <v>6.46</v>
      </c>
      <c r="M10" s="210"/>
      <c r="N10" s="210"/>
      <c r="O10" s="212"/>
      <c r="P10" s="38"/>
      <c r="Q10" s="16"/>
      <c r="R10" s="57"/>
      <c r="S10" s="57"/>
      <c r="T10" s="57"/>
    </row>
    <row r="11" spans="1:20" s="54" customFormat="1" ht="15.6" customHeight="1" thickBot="1" x14ac:dyDescent="0.25">
      <c r="A11" s="220">
        <v>217</v>
      </c>
      <c r="B11" s="59" t="s">
        <v>11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61"/>
      <c r="P11" s="62"/>
      <c r="Q11" s="3"/>
      <c r="R11" s="57"/>
      <c r="S11" s="57"/>
      <c r="T11" s="57"/>
    </row>
    <row r="12" spans="1:20" ht="15.6" customHeight="1" x14ac:dyDescent="0.2">
      <c r="A12" s="221"/>
      <c r="B12" s="29" t="s">
        <v>5</v>
      </c>
      <c r="C12" s="207"/>
      <c r="D12" s="146">
        <v>0</v>
      </c>
      <c r="E12" s="146">
        <v>0</v>
      </c>
      <c r="F12" s="81">
        <v>0</v>
      </c>
      <c r="G12" s="146">
        <v>0</v>
      </c>
      <c r="H12" s="146">
        <v>2</v>
      </c>
      <c r="I12" s="146">
        <v>1</v>
      </c>
      <c r="J12" s="146">
        <v>2</v>
      </c>
      <c r="K12" s="146">
        <v>0</v>
      </c>
      <c r="L12" s="146">
        <v>1</v>
      </c>
      <c r="M12" s="146">
        <v>0</v>
      </c>
      <c r="N12" s="146">
        <v>9</v>
      </c>
      <c r="O12" s="34">
        <v>15</v>
      </c>
      <c r="P12" s="35" t="s">
        <v>6</v>
      </c>
      <c r="Q12" s="53"/>
      <c r="R12" s="57"/>
      <c r="S12" s="57"/>
      <c r="T12" s="57"/>
    </row>
    <row r="13" spans="1:20" ht="15.6" customHeight="1" x14ac:dyDescent="0.2">
      <c r="A13" s="219">
        <v>9.4499999999999993</v>
      </c>
      <c r="B13" s="32" t="s">
        <v>7</v>
      </c>
      <c r="C13" s="123">
        <v>29</v>
      </c>
      <c r="D13" s="123">
        <v>0</v>
      </c>
      <c r="E13" s="123">
        <v>0</v>
      </c>
      <c r="F13" s="82">
        <v>0</v>
      </c>
      <c r="G13" s="123">
        <v>1</v>
      </c>
      <c r="H13" s="123">
        <v>0</v>
      </c>
      <c r="I13" s="123">
        <v>0</v>
      </c>
      <c r="J13" s="123">
        <v>0</v>
      </c>
      <c r="K13" s="123">
        <v>0</v>
      </c>
      <c r="L13" s="123">
        <v>0</v>
      </c>
      <c r="M13" s="123">
        <v>0</v>
      </c>
      <c r="N13" s="123">
        <v>0</v>
      </c>
      <c r="O13" s="20"/>
      <c r="P13" s="36">
        <f>SUM(C13:N13)</f>
        <v>30</v>
      </c>
      <c r="Q13" s="15"/>
      <c r="R13" s="57"/>
      <c r="S13" s="57"/>
      <c r="T13" s="57"/>
    </row>
    <row r="14" spans="1:20" ht="15.6" customHeight="1" x14ac:dyDescent="0.2">
      <c r="A14" s="229" t="s">
        <v>50</v>
      </c>
      <c r="B14" s="32" t="s">
        <v>8</v>
      </c>
      <c r="C14" s="124">
        <f>C13</f>
        <v>29</v>
      </c>
      <c r="D14" s="124">
        <f t="shared" ref="D14" si="1">C14-D12+D13</f>
        <v>29</v>
      </c>
      <c r="E14" s="124">
        <f t="shared" ref="E14" si="2">D14-E12+E13</f>
        <v>29</v>
      </c>
      <c r="F14" s="83">
        <f t="shared" ref="F14:N14" si="3">E14-F12+F13</f>
        <v>29</v>
      </c>
      <c r="G14" s="124">
        <f t="shared" si="3"/>
        <v>30</v>
      </c>
      <c r="H14" s="124">
        <f t="shared" si="3"/>
        <v>28</v>
      </c>
      <c r="I14" s="124">
        <f t="shared" si="3"/>
        <v>27</v>
      </c>
      <c r="J14" s="124">
        <f t="shared" si="3"/>
        <v>25</v>
      </c>
      <c r="K14" s="124">
        <f t="shared" si="3"/>
        <v>25</v>
      </c>
      <c r="L14" s="124">
        <f t="shared" si="3"/>
        <v>24</v>
      </c>
      <c r="M14" s="124">
        <f t="shared" si="3"/>
        <v>24</v>
      </c>
      <c r="N14" s="124">
        <f t="shared" si="3"/>
        <v>15</v>
      </c>
      <c r="O14" s="37">
        <f>N14-O12</f>
        <v>0</v>
      </c>
      <c r="P14" s="38"/>
      <c r="Q14" s="3">
        <f>MAX(C14:O14)</f>
        <v>30</v>
      </c>
      <c r="R14" s="57"/>
      <c r="S14" s="57"/>
      <c r="T14" s="57"/>
    </row>
    <row r="15" spans="1:20" ht="15.6" customHeight="1" x14ac:dyDescent="0.2">
      <c r="A15" s="230"/>
      <c r="B15" s="32" t="s">
        <v>9</v>
      </c>
      <c r="C15" s="207"/>
      <c r="D15" s="207"/>
      <c r="E15" s="6">
        <v>9.49</v>
      </c>
      <c r="F15" s="117">
        <v>9.5299999999999994</v>
      </c>
      <c r="G15" s="207"/>
      <c r="H15" s="207"/>
      <c r="I15" s="207"/>
      <c r="J15" s="207"/>
      <c r="K15" s="207"/>
      <c r="L15" s="6">
        <v>10.02</v>
      </c>
      <c r="M15" s="207"/>
      <c r="N15" s="207"/>
      <c r="O15" s="209">
        <v>10.050000000000001</v>
      </c>
      <c r="P15" s="39">
        <v>20</v>
      </c>
      <c r="Q15" s="15"/>
      <c r="R15" s="57"/>
      <c r="S15" s="57"/>
      <c r="T15" s="57"/>
    </row>
    <row r="16" spans="1:20" ht="15.6" customHeight="1" x14ac:dyDescent="0.2">
      <c r="A16" s="231"/>
      <c r="B16" s="33" t="s">
        <v>10</v>
      </c>
      <c r="C16" s="126">
        <v>9.4499999999999993</v>
      </c>
      <c r="D16" s="210"/>
      <c r="E16" s="126">
        <f>E15</f>
        <v>9.49</v>
      </c>
      <c r="F16" s="84">
        <f>F15</f>
        <v>9.5299999999999994</v>
      </c>
      <c r="G16" s="213"/>
      <c r="H16" s="210"/>
      <c r="I16" s="210"/>
      <c r="J16" s="210"/>
      <c r="K16" s="210"/>
      <c r="L16" s="126">
        <f>L15</f>
        <v>10.02</v>
      </c>
      <c r="M16" s="210"/>
      <c r="N16" s="210"/>
      <c r="O16" s="212"/>
      <c r="P16" s="38"/>
      <c r="Q16" s="16"/>
      <c r="R16" s="57"/>
      <c r="S16" s="57"/>
      <c r="T16" s="57"/>
    </row>
    <row r="17" spans="1:20" ht="15.6" customHeight="1" thickBot="1" x14ac:dyDescent="0.25">
      <c r="A17" s="220">
        <v>217</v>
      </c>
      <c r="B17" s="59" t="s">
        <v>11</v>
      </c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61"/>
      <c r="P17" s="62"/>
      <c r="Q17" s="3"/>
      <c r="R17" s="57"/>
      <c r="S17" s="57"/>
      <c r="T17" s="57"/>
    </row>
    <row r="18" spans="1:20" ht="15.6" customHeight="1" x14ac:dyDescent="0.2">
      <c r="A18" s="221"/>
      <c r="B18" s="29" t="s">
        <v>5</v>
      </c>
      <c r="C18" s="207"/>
      <c r="D18" s="146">
        <v>1</v>
      </c>
      <c r="E18" s="146">
        <v>0</v>
      </c>
      <c r="F18" s="81">
        <v>1</v>
      </c>
      <c r="G18" s="146">
        <v>0</v>
      </c>
      <c r="H18" s="146">
        <v>0</v>
      </c>
      <c r="I18" s="146">
        <v>4</v>
      </c>
      <c r="J18" s="146">
        <v>0</v>
      </c>
      <c r="K18" s="146">
        <v>0</v>
      </c>
      <c r="L18" s="146">
        <v>8</v>
      </c>
      <c r="M18" s="146">
        <v>2</v>
      </c>
      <c r="N18" s="146">
        <v>2</v>
      </c>
      <c r="O18" s="34">
        <v>2</v>
      </c>
      <c r="P18" s="35" t="s">
        <v>6</v>
      </c>
      <c r="Q18" s="53"/>
      <c r="R18" s="57"/>
      <c r="S18" s="57"/>
      <c r="T18" s="57"/>
    </row>
    <row r="19" spans="1:20" ht="15.6" customHeight="1" x14ac:dyDescent="0.2">
      <c r="A19" s="219">
        <v>13.32</v>
      </c>
      <c r="B19" s="32" t="s">
        <v>7</v>
      </c>
      <c r="C19" s="123">
        <v>15</v>
      </c>
      <c r="D19" s="123">
        <v>3</v>
      </c>
      <c r="E19" s="123">
        <v>1</v>
      </c>
      <c r="F19" s="82">
        <v>0</v>
      </c>
      <c r="G19" s="123">
        <v>1</v>
      </c>
      <c r="H19" s="123">
        <v>0</v>
      </c>
      <c r="I19" s="123">
        <v>0</v>
      </c>
      <c r="J19" s="123">
        <v>0</v>
      </c>
      <c r="K19" s="123">
        <v>0</v>
      </c>
      <c r="L19" s="123">
        <v>0</v>
      </c>
      <c r="M19" s="123">
        <v>0</v>
      </c>
      <c r="N19" s="123">
        <v>1</v>
      </c>
      <c r="O19" s="20"/>
      <c r="P19" s="36">
        <f>SUM(C19:N19)</f>
        <v>21</v>
      </c>
      <c r="Q19" s="15"/>
      <c r="R19" s="57"/>
      <c r="S19" s="57"/>
      <c r="T19" s="57"/>
    </row>
    <row r="20" spans="1:20" ht="15.6" customHeight="1" x14ac:dyDescent="0.2">
      <c r="A20" s="229" t="s">
        <v>50</v>
      </c>
      <c r="B20" s="32" t="s">
        <v>8</v>
      </c>
      <c r="C20" s="124">
        <f>C19</f>
        <v>15</v>
      </c>
      <c r="D20" s="124">
        <f t="shared" ref="D20" si="4">C20-D18+D19</f>
        <v>17</v>
      </c>
      <c r="E20" s="124">
        <f t="shared" ref="E20" si="5">D20-E18+E19</f>
        <v>18</v>
      </c>
      <c r="F20" s="83">
        <f t="shared" ref="F20:N20" si="6">E20-F18+F19</f>
        <v>17</v>
      </c>
      <c r="G20" s="124">
        <f t="shared" si="6"/>
        <v>18</v>
      </c>
      <c r="H20" s="124">
        <f t="shared" si="6"/>
        <v>18</v>
      </c>
      <c r="I20" s="124">
        <f t="shared" si="6"/>
        <v>14</v>
      </c>
      <c r="J20" s="124">
        <f t="shared" si="6"/>
        <v>14</v>
      </c>
      <c r="K20" s="124">
        <f t="shared" si="6"/>
        <v>14</v>
      </c>
      <c r="L20" s="124">
        <f t="shared" si="6"/>
        <v>6</v>
      </c>
      <c r="M20" s="124">
        <f t="shared" si="6"/>
        <v>4</v>
      </c>
      <c r="N20" s="124">
        <f t="shared" si="6"/>
        <v>3</v>
      </c>
      <c r="O20" s="37">
        <f>N20-O18</f>
        <v>1</v>
      </c>
      <c r="P20" s="38"/>
      <c r="Q20" s="3">
        <f>MAX(C20:O20)</f>
        <v>18</v>
      </c>
      <c r="R20" s="57"/>
      <c r="S20" s="57"/>
      <c r="T20" s="57"/>
    </row>
    <row r="21" spans="1:20" ht="15.6" customHeight="1" x14ac:dyDescent="0.2">
      <c r="A21" s="230"/>
      <c r="B21" s="32" t="s">
        <v>9</v>
      </c>
      <c r="C21" s="207"/>
      <c r="D21" s="207"/>
      <c r="E21" s="6">
        <v>13.36</v>
      </c>
      <c r="F21" s="117">
        <v>13.4</v>
      </c>
      <c r="G21" s="207"/>
      <c r="H21" s="207"/>
      <c r="I21" s="207"/>
      <c r="J21" s="207"/>
      <c r="K21" s="207"/>
      <c r="L21" s="6">
        <v>13.48</v>
      </c>
      <c r="M21" s="207"/>
      <c r="N21" s="207"/>
      <c r="O21" s="209">
        <v>13.52</v>
      </c>
      <c r="P21" s="39">
        <v>20</v>
      </c>
      <c r="Q21" s="15"/>
      <c r="R21" s="57"/>
      <c r="S21" s="57"/>
      <c r="T21" s="57"/>
    </row>
    <row r="22" spans="1:20" ht="15.6" customHeight="1" x14ac:dyDescent="0.2">
      <c r="A22" s="231"/>
      <c r="B22" s="33" t="s">
        <v>10</v>
      </c>
      <c r="C22" s="126">
        <v>13.32</v>
      </c>
      <c r="D22" s="210"/>
      <c r="E22" s="126">
        <f>E21</f>
        <v>13.36</v>
      </c>
      <c r="F22" s="84">
        <f>F21</f>
        <v>13.4</v>
      </c>
      <c r="G22" s="213"/>
      <c r="H22" s="210"/>
      <c r="I22" s="210"/>
      <c r="J22" s="210"/>
      <c r="K22" s="210"/>
      <c r="L22" s="126">
        <f>L21</f>
        <v>13.48</v>
      </c>
      <c r="M22" s="210"/>
      <c r="N22" s="210"/>
      <c r="O22" s="212"/>
      <c r="P22" s="38"/>
      <c r="Q22" s="16"/>
      <c r="R22" s="57"/>
      <c r="S22" s="57"/>
      <c r="T22" s="57"/>
    </row>
    <row r="23" spans="1:20" ht="15.6" customHeight="1" thickBot="1" x14ac:dyDescent="0.25">
      <c r="A23" s="220">
        <v>217</v>
      </c>
      <c r="B23" s="59" t="s">
        <v>11</v>
      </c>
      <c r="C23" s="206" t="s">
        <v>56</v>
      </c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61"/>
      <c r="P23" s="62"/>
      <c r="Q23" s="3"/>
      <c r="R23" s="57"/>
      <c r="S23" s="57"/>
      <c r="T23" s="57"/>
    </row>
    <row r="24" spans="1:20" ht="15.6" customHeight="1" x14ac:dyDescent="0.2">
      <c r="A24" s="221"/>
      <c r="B24" s="29" t="s">
        <v>5</v>
      </c>
      <c r="C24" s="207"/>
      <c r="D24" s="146">
        <v>0</v>
      </c>
      <c r="E24" s="146">
        <v>3</v>
      </c>
      <c r="F24" s="94" t="s">
        <v>49</v>
      </c>
      <c r="G24" s="95">
        <v>2</v>
      </c>
      <c r="H24" s="146">
        <v>0</v>
      </c>
      <c r="I24" s="146">
        <v>1</v>
      </c>
      <c r="J24" s="146">
        <v>2</v>
      </c>
      <c r="K24" s="146">
        <v>1</v>
      </c>
      <c r="L24" s="146">
        <v>5</v>
      </c>
      <c r="M24" s="146">
        <v>2</v>
      </c>
      <c r="N24" s="146">
        <v>0</v>
      </c>
      <c r="O24" s="34">
        <v>2</v>
      </c>
      <c r="P24" s="35" t="s">
        <v>6</v>
      </c>
      <c r="Q24" s="53"/>
      <c r="R24" s="57"/>
      <c r="S24" s="57"/>
      <c r="T24" s="57"/>
    </row>
    <row r="25" spans="1:20" ht="15.6" customHeight="1" x14ac:dyDescent="0.2">
      <c r="A25" s="219">
        <v>15.38</v>
      </c>
      <c r="B25" s="32" t="s">
        <v>7</v>
      </c>
      <c r="C25" s="123">
        <v>10</v>
      </c>
      <c r="D25" s="123">
        <v>3</v>
      </c>
      <c r="E25" s="123">
        <v>0</v>
      </c>
      <c r="F25" s="99" t="s">
        <v>49</v>
      </c>
      <c r="G25" s="100">
        <v>0</v>
      </c>
      <c r="H25" s="123">
        <v>0</v>
      </c>
      <c r="I25" s="123">
        <v>0</v>
      </c>
      <c r="J25" s="123">
        <v>3</v>
      </c>
      <c r="K25" s="123">
        <v>0</v>
      </c>
      <c r="L25" s="123">
        <v>0</v>
      </c>
      <c r="M25" s="123">
        <v>0</v>
      </c>
      <c r="N25" s="123">
        <v>2</v>
      </c>
      <c r="O25" s="20"/>
      <c r="P25" s="36">
        <f>SUM(C25:N25)</f>
        <v>18</v>
      </c>
      <c r="Q25" s="15"/>
      <c r="R25" s="57"/>
      <c r="S25" s="57"/>
      <c r="T25" s="57"/>
    </row>
    <row r="26" spans="1:20" ht="15.6" customHeight="1" x14ac:dyDescent="0.2">
      <c r="A26" s="229" t="s">
        <v>50</v>
      </c>
      <c r="B26" s="32" t="s">
        <v>8</v>
      </c>
      <c r="C26" s="124">
        <f>C25</f>
        <v>10</v>
      </c>
      <c r="D26" s="124">
        <f t="shared" ref="D26" si="7">C26-D24+D25</f>
        <v>13</v>
      </c>
      <c r="E26" s="124">
        <f t="shared" ref="E26" si="8">D26-E24+E25</f>
        <v>10</v>
      </c>
      <c r="F26" s="104" t="s">
        <v>49</v>
      </c>
      <c r="G26" s="105">
        <f>E26-G24+G25</f>
        <v>8</v>
      </c>
      <c r="H26" s="124">
        <f t="shared" ref="H26:N26" si="9">G26-H24+H25</f>
        <v>8</v>
      </c>
      <c r="I26" s="124">
        <f t="shared" si="9"/>
        <v>7</v>
      </c>
      <c r="J26" s="124">
        <f t="shared" si="9"/>
        <v>8</v>
      </c>
      <c r="K26" s="124">
        <f t="shared" si="9"/>
        <v>7</v>
      </c>
      <c r="L26" s="124">
        <f t="shared" si="9"/>
        <v>2</v>
      </c>
      <c r="M26" s="124">
        <f t="shared" si="9"/>
        <v>0</v>
      </c>
      <c r="N26" s="124">
        <f t="shared" si="9"/>
        <v>2</v>
      </c>
      <c r="O26" s="37">
        <f>N26-O24</f>
        <v>0</v>
      </c>
      <c r="P26" s="38"/>
      <c r="Q26" s="3">
        <f>MAX(C26:O26)</f>
        <v>13</v>
      </c>
      <c r="R26" s="57"/>
      <c r="S26" s="57"/>
      <c r="T26" s="57"/>
    </row>
    <row r="27" spans="1:20" ht="15.6" customHeight="1" x14ac:dyDescent="0.2">
      <c r="A27" s="230"/>
      <c r="B27" s="32" t="s">
        <v>9</v>
      </c>
      <c r="C27" s="207"/>
      <c r="D27" s="207"/>
      <c r="E27" s="6">
        <v>15.43</v>
      </c>
      <c r="F27" s="203" t="s">
        <v>49</v>
      </c>
      <c r="G27" s="208"/>
      <c r="H27" s="207"/>
      <c r="I27" s="207"/>
      <c r="J27" s="207"/>
      <c r="K27" s="207"/>
      <c r="L27" s="6">
        <v>15.5</v>
      </c>
      <c r="M27" s="207"/>
      <c r="N27" s="207"/>
      <c r="O27" s="209">
        <v>15.56</v>
      </c>
      <c r="P27" s="39">
        <v>18</v>
      </c>
      <c r="Q27" s="15"/>
      <c r="R27" s="57"/>
      <c r="S27" s="57"/>
      <c r="T27" s="57"/>
    </row>
    <row r="28" spans="1:20" ht="15.6" customHeight="1" x14ac:dyDescent="0.2">
      <c r="A28" s="231"/>
      <c r="B28" s="33" t="s">
        <v>10</v>
      </c>
      <c r="C28" s="126">
        <v>15.38</v>
      </c>
      <c r="D28" s="210"/>
      <c r="E28" s="126">
        <f>E27</f>
        <v>15.43</v>
      </c>
      <c r="F28" s="109" t="s">
        <v>49</v>
      </c>
      <c r="G28" s="211"/>
      <c r="H28" s="210"/>
      <c r="I28" s="210"/>
      <c r="J28" s="210"/>
      <c r="K28" s="210"/>
      <c r="L28" s="126">
        <f>L27</f>
        <v>15.5</v>
      </c>
      <c r="M28" s="210"/>
      <c r="N28" s="210"/>
      <c r="O28" s="212"/>
      <c r="P28" s="38"/>
      <c r="Q28" s="16"/>
      <c r="R28" s="57"/>
      <c r="S28" s="57"/>
      <c r="T28" s="57"/>
    </row>
    <row r="29" spans="1:20" ht="15.6" customHeight="1" thickBot="1" x14ac:dyDescent="0.25">
      <c r="A29" s="220">
        <v>220</v>
      </c>
      <c r="B29" s="59" t="s">
        <v>11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61"/>
      <c r="P29" s="62"/>
      <c r="Q29" s="3"/>
      <c r="R29" s="57"/>
      <c r="S29" s="57"/>
      <c r="T29" s="57"/>
    </row>
    <row r="30" spans="1:20" ht="15.6" customHeight="1" x14ac:dyDescent="0.2">
      <c r="A30" s="221"/>
      <c r="B30" s="29" t="s">
        <v>5</v>
      </c>
      <c r="C30" s="207"/>
      <c r="D30" s="146">
        <v>0</v>
      </c>
      <c r="E30" s="146">
        <v>0</v>
      </c>
      <c r="F30" s="81">
        <v>5</v>
      </c>
      <c r="G30" s="146">
        <v>0</v>
      </c>
      <c r="H30" s="146">
        <v>1</v>
      </c>
      <c r="I30" s="146">
        <v>0</v>
      </c>
      <c r="J30" s="146">
        <v>0</v>
      </c>
      <c r="K30" s="146">
        <v>0</v>
      </c>
      <c r="L30" s="146">
        <v>3</v>
      </c>
      <c r="M30" s="146">
        <v>0</v>
      </c>
      <c r="N30" s="146">
        <v>2</v>
      </c>
      <c r="O30" s="34">
        <v>0</v>
      </c>
      <c r="P30" s="35" t="s">
        <v>6</v>
      </c>
      <c r="Q30" s="53"/>
      <c r="R30" s="57"/>
      <c r="S30" s="57"/>
      <c r="T30" s="57"/>
    </row>
    <row r="31" spans="1:20" ht="15.6" customHeight="1" x14ac:dyDescent="0.2">
      <c r="A31" s="219">
        <v>18.350000000000001</v>
      </c>
      <c r="B31" s="32" t="s">
        <v>7</v>
      </c>
      <c r="C31" s="123">
        <v>11</v>
      </c>
      <c r="D31" s="123">
        <v>0</v>
      </c>
      <c r="E31" s="123">
        <v>0</v>
      </c>
      <c r="F31" s="82">
        <v>0</v>
      </c>
      <c r="G31" s="123">
        <v>0</v>
      </c>
      <c r="H31" s="123">
        <v>0</v>
      </c>
      <c r="I31" s="123">
        <v>0</v>
      </c>
      <c r="J31" s="123">
        <v>0</v>
      </c>
      <c r="K31" s="123">
        <v>0</v>
      </c>
      <c r="L31" s="123">
        <v>0</v>
      </c>
      <c r="M31" s="123">
        <v>0</v>
      </c>
      <c r="N31" s="123">
        <v>0</v>
      </c>
      <c r="O31" s="20"/>
      <c r="P31" s="36">
        <f>SUM(C31:N31)</f>
        <v>11</v>
      </c>
      <c r="Q31" s="15"/>
      <c r="R31" s="57"/>
      <c r="S31" s="57"/>
      <c r="T31" s="57"/>
    </row>
    <row r="32" spans="1:20" ht="15.6" customHeight="1" x14ac:dyDescent="0.2">
      <c r="A32" s="229" t="s">
        <v>50</v>
      </c>
      <c r="B32" s="32" t="s">
        <v>8</v>
      </c>
      <c r="C32" s="124">
        <f>C31</f>
        <v>11</v>
      </c>
      <c r="D32" s="124">
        <f t="shared" ref="D32" si="10">C32-D30+D31</f>
        <v>11</v>
      </c>
      <c r="E32" s="124">
        <f t="shared" ref="E32" si="11">D32-E30+E31</f>
        <v>11</v>
      </c>
      <c r="F32" s="83">
        <f t="shared" ref="F32:N32" si="12">E32-F30+F31</f>
        <v>6</v>
      </c>
      <c r="G32" s="124">
        <f t="shared" si="12"/>
        <v>6</v>
      </c>
      <c r="H32" s="124">
        <f t="shared" si="12"/>
        <v>5</v>
      </c>
      <c r="I32" s="124">
        <f t="shared" si="12"/>
        <v>5</v>
      </c>
      <c r="J32" s="124">
        <f t="shared" si="12"/>
        <v>5</v>
      </c>
      <c r="K32" s="124">
        <f t="shared" si="12"/>
        <v>5</v>
      </c>
      <c r="L32" s="124">
        <f t="shared" si="12"/>
        <v>2</v>
      </c>
      <c r="M32" s="124">
        <f t="shared" si="12"/>
        <v>2</v>
      </c>
      <c r="N32" s="124">
        <f t="shared" si="12"/>
        <v>0</v>
      </c>
      <c r="O32" s="37">
        <f>N32-O30</f>
        <v>0</v>
      </c>
      <c r="P32" s="38"/>
      <c r="Q32" s="3">
        <f>MAX(C32:O32)</f>
        <v>11</v>
      </c>
      <c r="R32" s="57"/>
      <c r="S32" s="57"/>
      <c r="T32" s="57"/>
    </row>
    <row r="33" spans="1:20" ht="15.6" customHeight="1" x14ac:dyDescent="0.2">
      <c r="A33" s="230"/>
      <c r="B33" s="32" t="s">
        <v>9</v>
      </c>
      <c r="C33" s="207"/>
      <c r="D33" s="207"/>
      <c r="E33" s="6">
        <v>18.39</v>
      </c>
      <c r="F33" s="117">
        <v>18.43</v>
      </c>
      <c r="G33" s="207"/>
      <c r="H33" s="207"/>
      <c r="I33" s="207"/>
      <c r="J33" s="207"/>
      <c r="K33" s="207"/>
      <c r="L33" s="6">
        <v>18.5</v>
      </c>
      <c r="M33" s="207"/>
      <c r="N33" s="207"/>
      <c r="O33" s="209">
        <v>18.53</v>
      </c>
      <c r="P33" s="39">
        <v>18</v>
      </c>
      <c r="Q33" s="15"/>
      <c r="R33" s="57"/>
      <c r="S33" s="57"/>
      <c r="T33" s="57"/>
    </row>
    <row r="34" spans="1:20" ht="15.6" customHeight="1" x14ac:dyDescent="0.2">
      <c r="A34" s="231"/>
      <c r="B34" s="33" t="s">
        <v>10</v>
      </c>
      <c r="C34" s="126">
        <v>18.350000000000001</v>
      </c>
      <c r="D34" s="210"/>
      <c r="E34" s="126">
        <f>E33</f>
        <v>18.39</v>
      </c>
      <c r="F34" s="84">
        <f>F33</f>
        <v>18.43</v>
      </c>
      <c r="G34" s="213"/>
      <c r="H34" s="210"/>
      <c r="I34" s="210"/>
      <c r="J34" s="210"/>
      <c r="K34" s="210"/>
      <c r="L34" s="126">
        <f>L33</f>
        <v>18.5</v>
      </c>
      <c r="M34" s="210"/>
      <c r="N34" s="210"/>
      <c r="O34" s="212"/>
      <c r="P34" s="38"/>
      <c r="Q34" s="16"/>
      <c r="R34" s="57"/>
      <c r="S34" s="57"/>
      <c r="T34" s="57"/>
    </row>
    <row r="35" spans="1:20" ht="15.6" customHeight="1" thickBot="1" x14ac:dyDescent="0.25">
      <c r="A35" s="220">
        <v>220</v>
      </c>
      <c r="B35" s="59" t="s">
        <v>11</v>
      </c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61"/>
      <c r="P35" s="62"/>
      <c r="Q35" s="3"/>
      <c r="R35" s="57"/>
      <c r="S35" s="57"/>
      <c r="T35" s="57"/>
    </row>
    <row r="36" spans="1:20" ht="15.6" customHeight="1" x14ac:dyDescent="0.2">
      <c r="A36" s="221"/>
      <c r="B36" s="29" t="s">
        <v>5</v>
      </c>
      <c r="C36" s="207"/>
      <c r="D36" s="146">
        <v>0</v>
      </c>
      <c r="E36" s="146">
        <v>1</v>
      </c>
      <c r="F36" s="94" t="s">
        <v>49</v>
      </c>
      <c r="G36" s="95">
        <v>6</v>
      </c>
      <c r="H36" s="146">
        <v>0</v>
      </c>
      <c r="I36" s="146">
        <v>0</v>
      </c>
      <c r="J36" s="146">
        <v>1</v>
      </c>
      <c r="K36" s="146">
        <v>0</v>
      </c>
      <c r="L36" s="146">
        <v>2</v>
      </c>
      <c r="M36" s="146">
        <v>1</v>
      </c>
      <c r="N36" s="146">
        <v>0</v>
      </c>
      <c r="O36" s="34">
        <v>0</v>
      </c>
      <c r="P36" s="35" t="s">
        <v>6</v>
      </c>
      <c r="Q36" s="53"/>
      <c r="R36" s="57"/>
      <c r="S36" s="57"/>
      <c r="T36" s="57"/>
    </row>
    <row r="37" spans="1:20" ht="15.6" customHeight="1" x14ac:dyDescent="0.2">
      <c r="A37" s="219">
        <v>20.37</v>
      </c>
      <c r="B37" s="32" t="s">
        <v>7</v>
      </c>
      <c r="C37" s="123">
        <v>10</v>
      </c>
      <c r="D37" s="123">
        <v>1</v>
      </c>
      <c r="E37" s="123">
        <v>0</v>
      </c>
      <c r="F37" s="99" t="s">
        <v>49</v>
      </c>
      <c r="G37" s="100">
        <v>0</v>
      </c>
      <c r="H37" s="123">
        <v>0</v>
      </c>
      <c r="I37" s="123">
        <v>0</v>
      </c>
      <c r="J37" s="123">
        <v>0</v>
      </c>
      <c r="K37" s="123">
        <v>0</v>
      </c>
      <c r="L37" s="123">
        <v>0</v>
      </c>
      <c r="M37" s="123">
        <v>0</v>
      </c>
      <c r="N37" s="123">
        <v>0</v>
      </c>
      <c r="O37" s="20"/>
      <c r="P37" s="36">
        <f>SUM(C37:N37)</f>
        <v>11</v>
      </c>
      <c r="Q37" s="15"/>
      <c r="R37" s="57"/>
      <c r="S37" s="57"/>
      <c r="T37" s="57"/>
    </row>
    <row r="38" spans="1:20" ht="15.6" customHeight="1" x14ac:dyDescent="0.2">
      <c r="A38" s="229" t="s">
        <v>50</v>
      </c>
      <c r="B38" s="32" t="s">
        <v>8</v>
      </c>
      <c r="C38" s="124">
        <f>C37</f>
        <v>10</v>
      </c>
      <c r="D38" s="124">
        <f t="shared" ref="D38" si="13">C38-D36+D37</f>
        <v>11</v>
      </c>
      <c r="E38" s="124">
        <f t="shared" ref="E38" si="14">D38-E36+E37</f>
        <v>10</v>
      </c>
      <c r="F38" s="104" t="s">
        <v>49</v>
      </c>
      <c r="G38" s="105">
        <f>E38-G36+G37</f>
        <v>4</v>
      </c>
      <c r="H38" s="124">
        <f t="shared" ref="H38:N38" si="15">G38-H36+H37</f>
        <v>4</v>
      </c>
      <c r="I38" s="124">
        <f t="shared" si="15"/>
        <v>4</v>
      </c>
      <c r="J38" s="124">
        <f t="shared" si="15"/>
        <v>3</v>
      </c>
      <c r="K38" s="124">
        <f t="shared" si="15"/>
        <v>3</v>
      </c>
      <c r="L38" s="124">
        <f t="shared" si="15"/>
        <v>1</v>
      </c>
      <c r="M38" s="124">
        <f t="shared" si="15"/>
        <v>0</v>
      </c>
      <c r="N38" s="124">
        <f t="shared" si="15"/>
        <v>0</v>
      </c>
      <c r="O38" s="37">
        <f>N38-O36</f>
        <v>0</v>
      </c>
      <c r="P38" s="38"/>
      <c r="Q38" s="3">
        <f>MAX(C38:O38)</f>
        <v>11</v>
      </c>
      <c r="R38" s="57"/>
      <c r="S38" s="57"/>
      <c r="T38" s="57"/>
    </row>
    <row r="39" spans="1:20" ht="15.6" customHeight="1" x14ac:dyDescent="0.2">
      <c r="A39" s="230"/>
      <c r="B39" s="32" t="s">
        <v>9</v>
      </c>
      <c r="C39" s="207"/>
      <c r="D39" s="207"/>
      <c r="E39" s="6">
        <v>20.420000000000002</v>
      </c>
      <c r="F39" s="203" t="s">
        <v>49</v>
      </c>
      <c r="G39" s="208"/>
      <c r="H39" s="207"/>
      <c r="I39" s="207"/>
      <c r="J39" s="207"/>
      <c r="K39" s="207"/>
      <c r="L39" s="6">
        <v>20.51</v>
      </c>
      <c r="M39" s="207"/>
      <c r="N39" s="207"/>
      <c r="O39" s="209">
        <v>20.55</v>
      </c>
      <c r="P39" s="39">
        <v>0</v>
      </c>
      <c r="Q39" s="15"/>
      <c r="R39" s="57"/>
      <c r="S39" s="57"/>
      <c r="T39" s="57"/>
    </row>
    <row r="40" spans="1:20" ht="15.6" customHeight="1" x14ac:dyDescent="0.2">
      <c r="A40" s="231"/>
      <c r="B40" s="33" t="s">
        <v>10</v>
      </c>
      <c r="C40" s="126">
        <v>20.350000000000001</v>
      </c>
      <c r="D40" s="210"/>
      <c r="E40" s="126">
        <f>E39</f>
        <v>20.420000000000002</v>
      </c>
      <c r="F40" s="109" t="s">
        <v>49</v>
      </c>
      <c r="G40" s="211"/>
      <c r="H40" s="210"/>
      <c r="I40" s="210"/>
      <c r="J40" s="210"/>
      <c r="K40" s="210"/>
      <c r="L40" s="126">
        <f>L39</f>
        <v>20.51</v>
      </c>
      <c r="M40" s="210"/>
      <c r="N40" s="210"/>
      <c r="O40" s="212"/>
      <c r="P40" s="38"/>
      <c r="Q40" s="16"/>
      <c r="R40" s="57"/>
      <c r="S40" s="57"/>
      <c r="T40" s="57"/>
    </row>
    <row r="41" spans="1:20" ht="15.6" customHeight="1" thickBot="1" x14ac:dyDescent="0.25">
      <c r="A41" s="59">
        <v>220</v>
      </c>
      <c r="B41" s="59" t="s">
        <v>11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/>
      <c r="P41" s="62"/>
      <c r="Q41" s="3"/>
      <c r="R41" s="57"/>
      <c r="S41" s="57"/>
      <c r="T41" s="57"/>
    </row>
    <row r="42" spans="1:20" s="57" customFormat="1" ht="15.6" customHeight="1" x14ac:dyDescent="0.15">
      <c r="A42" s="70" t="s">
        <v>12</v>
      </c>
      <c r="B42" s="66"/>
      <c r="C42" s="197"/>
      <c r="D42" s="8">
        <f t="shared" ref="D42:O42" si="16">SUMIF($B6:$B41,"l. wys.",D6:D41)</f>
        <v>1</v>
      </c>
      <c r="E42" s="8">
        <f t="shared" si="16"/>
        <v>7</v>
      </c>
      <c r="F42" s="8">
        <f t="shared" si="16"/>
        <v>6</v>
      </c>
      <c r="G42" s="8">
        <f t="shared" si="16"/>
        <v>14</v>
      </c>
      <c r="H42" s="8">
        <f t="shared" si="16"/>
        <v>5</v>
      </c>
      <c r="I42" s="8">
        <f t="shared" si="16"/>
        <v>6</v>
      </c>
      <c r="J42" s="8">
        <f t="shared" si="16"/>
        <v>5</v>
      </c>
      <c r="K42" s="8">
        <f t="shared" si="16"/>
        <v>1</v>
      </c>
      <c r="L42" s="8">
        <f t="shared" si="16"/>
        <v>24</v>
      </c>
      <c r="M42" s="8">
        <f t="shared" si="16"/>
        <v>6</v>
      </c>
      <c r="N42" s="8">
        <f t="shared" si="16"/>
        <v>14</v>
      </c>
      <c r="O42" s="8">
        <f t="shared" si="16"/>
        <v>20</v>
      </c>
      <c r="P42" s="55" t="str">
        <f>"Σ: "&amp;SUM(C42:O42)</f>
        <v>Σ: 109</v>
      </c>
      <c r="Q42" s="56"/>
    </row>
    <row r="43" spans="1:20" s="57" customFormat="1" ht="15.6" customHeight="1" thickBot="1" x14ac:dyDescent="0.25">
      <c r="A43" s="71" t="s">
        <v>13</v>
      </c>
      <c r="B43" s="67"/>
      <c r="C43" s="10">
        <f t="shared" ref="C43:N43" si="17">SUMIF($B6:$B41,"l. wsiad.",C6:C41)</f>
        <v>88</v>
      </c>
      <c r="D43" s="10">
        <f t="shared" si="17"/>
        <v>10</v>
      </c>
      <c r="E43" s="10">
        <f t="shared" si="17"/>
        <v>4</v>
      </c>
      <c r="F43" s="10">
        <f t="shared" si="17"/>
        <v>0</v>
      </c>
      <c r="G43" s="10">
        <f t="shared" si="17"/>
        <v>2</v>
      </c>
      <c r="H43" s="10">
        <f t="shared" si="17"/>
        <v>0</v>
      </c>
      <c r="I43" s="10">
        <f t="shared" si="17"/>
        <v>0</v>
      </c>
      <c r="J43" s="10">
        <f t="shared" si="17"/>
        <v>3</v>
      </c>
      <c r="K43" s="10">
        <f t="shared" si="17"/>
        <v>0</v>
      </c>
      <c r="L43" s="10">
        <f t="shared" si="17"/>
        <v>0</v>
      </c>
      <c r="M43" s="10">
        <f t="shared" si="17"/>
        <v>0</v>
      </c>
      <c r="N43" s="11">
        <f t="shared" si="17"/>
        <v>3</v>
      </c>
      <c r="O43" s="12"/>
      <c r="P43" s="58" t="str">
        <f>"Σ: "&amp;SUM(C43:O43)</f>
        <v>Σ: 110</v>
      </c>
      <c r="Q43" s="13"/>
    </row>
    <row r="44" spans="1:20" x14ac:dyDescent="0.2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173"/>
      <c r="L44" s="173"/>
      <c r="M44" s="187" t="s">
        <v>12</v>
      </c>
      <c r="N44" s="188"/>
      <c r="O44" s="72"/>
      <c r="P44" s="73" t="str">
        <f>"Σ: "&amp;SUM(C42:O42)+SUM('S Zarzeczewo&gt;Promienna'!C42:O42)</f>
        <v>Σ: 210</v>
      </c>
      <c r="Q44" s="57"/>
      <c r="R44" s="57"/>
      <c r="S44" s="57"/>
      <c r="T44" s="57"/>
    </row>
    <row r="45" spans="1:20" ht="15.75" thickBot="1" x14ac:dyDescent="0.2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173"/>
      <c r="L45" s="173"/>
      <c r="M45" s="190" t="s">
        <v>13</v>
      </c>
      <c r="N45" s="191"/>
      <c r="O45" s="74"/>
      <c r="P45" s="75" t="str">
        <f>"Σ: "&amp;SUM(C43:O43)+SUM('S Zarzeczewo&gt;Promienna'!C43:O43)</f>
        <v>Σ: 210</v>
      </c>
      <c r="Q45" s="69"/>
      <c r="R45" s="57"/>
      <c r="S45" s="57"/>
      <c r="T45" s="57"/>
    </row>
    <row r="46" spans="1:20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</row>
    <row r="47" spans="1:20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</row>
    <row r="48" spans="1:20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</row>
    <row r="49" spans="1:20" x14ac:dyDescent="0.2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</row>
    <row r="50" spans="1:20" x14ac:dyDescent="0.2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</row>
    <row r="51" spans="1:20" x14ac:dyDescent="0.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</row>
    <row r="52" spans="1:20" x14ac:dyDescent="0.2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</row>
    <row r="53" spans="1:20" x14ac:dyDescent="0.2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</row>
    <row r="54" spans="1:20" x14ac:dyDescent="0.2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</row>
    <row r="55" spans="1:20" x14ac:dyDescent="0.2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</row>
  </sheetData>
  <sheetProtection selectLockedCells="1" selectUnlockedCells="1"/>
  <mergeCells count="6">
    <mergeCell ref="A38:A40"/>
    <mergeCell ref="A8:A10"/>
    <mergeCell ref="A14:A16"/>
    <mergeCell ref="A20:A22"/>
    <mergeCell ref="A26:A28"/>
    <mergeCell ref="A32:A34"/>
  </mergeCells>
  <conditionalFormatting sqref="P8:P41">
    <cfRule type="expression" dxfId="68" priority="50" stopIfTrue="1">
      <formula>AA8</formula>
    </cfRule>
  </conditionalFormatting>
  <conditionalFormatting sqref="P26:P29">
    <cfRule type="expression" dxfId="67" priority="49" stopIfTrue="1">
      <formula>AA26</formula>
    </cfRule>
  </conditionalFormatting>
  <conditionalFormatting sqref="P26:P29">
    <cfRule type="expression" dxfId="66" priority="48" stopIfTrue="1">
      <formula>AA26</formula>
    </cfRule>
  </conditionalFormatting>
  <conditionalFormatting sqref="P26:P29">
    <cfRule type="expression" dxfId="65" priority="47" stopIfTrue="1">
      <formula>AA26</formula>
    </cfRule>
  </conditionalFormatting>
  <conditionalFormatting sqref="P14:P17">
    <cfRule type="expression" dxfId="64" priority="46" stopIfTrue="1">
      <formula>AA14</formula>
    </cfRule>
  </conditionalFormatting>
  <conditionalFormatting sqref="P14:P17">
    <cfRule type="expression" dxfId="63" priority="45" stopIfTrue="1">
      <formula>AA14</formula>
    </cfRule>
  </conditionalFormatting>
  <conditionalFormatting sqref="P14:P17">
    <cfRule type="expression" dxfId="62" priority="44" stopIfTrue="1">
      <formula>AA14</formula>
    </cfRule>
  </conditionalFormatting>
  <conditionalFormatting sqref="P20:P23">
    <cfRule type="expression" dxfId="61" priority="43" stopIfTrue="1">
      <formula>AA20</formula>
    </cfRule>
  </conditionalFormatting>
  <conditionalFormatting sqref="P20:P23">
    <cfRule type="expression" dxfId="60" priority="42" stopIfTrue="1">
      <formula>AA20</formula>
    </cfRule>
  </conditionalFormatting>
  <conditionalFormatting sqref="P20:P23">
    <cfRule type="expression" dxfId="59" priority="41" stopIfTrue="1">
      <formula>AA20</formula>
    </cfRule>
  </conditionalFormatting>
  <conditionalFormatting sqref="P32:P35">
    <cfRule type="expression" dxfId="58" priority="37" stopIfTrue="1">
      <formula>AA32</formula>
    </cfRule>
  </conditionalFormatting>
  <conditionalFormatting sqref="P32:P35">
    <cfRule type="expression" dxfId="57" priority="36" stopIfTrue="1">
      <formula>AA32</formula>
    </cfRule>
  </conditionalFormatting>
  <conditionalFormatting sqref="P32:P35">
    <cfRule type="expression" dxfId="56" priority="35" stopIfTrue="1">
      <formula>AA32</formula>
    </cfRule>
  </conditionalFormatting>
  <conditionalFormatting sqref="P38:P41">
    <cfRule type="expression" dxfId="55" priority="34" stopIfTrue="1">
      <formula>AA38</formula>
    </cfRule>
  </conditionalFormatting>
  <conditionalFormatting sqref="P38:P41">
    <cfRule type="expression" dxfId="54" priority="33" stopIfTrue="1">
      <formula>AA38</formula>
    </cfRule>
  </conditionalFormatting>
  <conditionalFormatting sqref="P38:P41">
    <cfRule type="expression" dxfId="53" priority="32" stopIfTrue="1">
      <formula>AA38</formula>
    </cfRule>
  </conditionalFormatting>
  <conditionalFormatting sqref="P26:P29">
    <cfRule type="expression" dxfId="52" priority="18" stopIfTrue="1">
      <formula>AA26</formula>
    </cfRule>
  </conditionalFormatting>
  <conditionalFormatting sqref="P26:P29">
    <cfRule type="expression" dxfId="51" priority="17" stopIfTrue="1">
      <formula>AA26</formula>
    </cfRule>
  </conditionalFormatting>
  <conditionalFormatting sqref="P26:P29">
    <cfRule type="expression" dxfId="50" priority="16" stopIfTrue="1">
      <formula>AA26</formula>
    </cfRule>
  </conditionalFormatting>
  <conditionalFormatting sqref="P38:P41">
    <cfRule type="expression" dxfId="49" priority="15" stopIfTrue="1">
      <formula>AA38</formula>
    </cfRule>
  </conditionalFormatting>
  <conditionalFormatting sqref="P38:P41">
    <cfRule type="expression" dxfId="48" priority="14" stopIfTrue="1">
      <formula>AA38</formula>
    </cfRule>
  </conditionalFormatting>
  <conditionalFormatting sqref="P38:P41">
    <cfRule type="expression" dxfId="47" priority="13" stopIfTrue="1">
      <formula>AA38</formula>
    </cfRule>
  </conditionalFormatting>
  <conditionalFormatting sqref="C8:O8 C14:O14 C20:O20 C26:O26 C32:O32 C38:O38">
    <cfRule type="cellIs" dxfId="46" priority="3" stopIfTrue="1" operator="equal">
      <formula>$Q8</formula>
    </cfRule>
  </conditionalFormatting>
  <conditionalFormatting sqref="E26:G26">
    <cfRule type="cellIs" dxfId="45" priority="2" stopIfTrue="1" operator="equal">
      <formula>$Q26</formula>
    </cfRule>
  </conditionalFormatting>
  <conditionalFormatting sqref="E38:G38">
    <cfRule type="cellIs" dxfId="44" priority="1" stopIfTrue="1" operator="equal">
      <formula>$Q38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161" customWidth="1"/>
    <col min="2" max="2" width="7.7109375" style="161" customWidth="1"/>
    <col min="3" max="15" width="8.7109375" style="161" customWidth="1"/>
    <col min="16" max="16" width="11.7109375" style="161" customWidth="1"/>
    <col min="17" max="17" width="6.7109375" style="161" customWidth="1"/>
    <col min="18" max="16384" width="9.140625" style="161"/>
  </cols>
  <sheetData>
    <row r="1" spans="1:20" ht="21.95" customHeight="1" x14ac:dyDescent="0.2">
      <c r="A1" s="137" t="s">
        <v>15</v>
      </c>
      <c r="B1" s="156"/>
      <c r="C1" s="156"/>
      <c r="D1" s="156"/>
      <c r="E1" s="156"/>
      <c r="F1" s="157"/>
      <c r="G1" s="157"/>
      <c r="H1" s="157"/>
      <c r="I1" s="158"/>
      <c r="J1" s="178" t="s">
        <v>61</v>
      </c>
      <c r="K1" s="138"/>
      <c r="L1" s="138"/>
      <c r="M1" s="138"/>
      <c r="N1" s="138"/>
      <c r="O1" s="138"/>
      <c r="P1" s="160"/>
    </row>
    <row r="2" spans="1:20" ht="5.0999999999999996" customHeight="1" thickBot="1" x14ac:dyDescent="0.25">
      <c r="A2" s="139"/>
      <c r="B2" s="162"/>
      <c r="C2" s="162"/>
      <c r="D2" s="162"/>
      <c r="E2" s="162"/>
      <c r="F2" s="163"/>
      <c r="G2" s="163"/>
      <c r="H2" s="163"/>
      <c r="I2" s="164"/>
      <c r="J2" s="163"/>
      <c r="K2" s="120"/>
      <c r="L2" s="120"/>
      <c r="M2" s="120"/>
      <c r="N2" s="120"/>
      <c r="O2" s="120"/>
      <c r="P2" s="165"/>
    </row>
    <row r="3" spans="1:20" ht="21.95" customHeight="1" thickBot="1" x14ac:dyDescent="0.25">
      <c r="A3" s="139" t="s">
        <v>0</v>
      </c>
      <c r="B3" s="141">
        <v>9</v>
      </c>
      <c r="C3" s="121" t="s">
        <v>62</v>
      </c>
      <c r="D3" s="121"/>
      <c r="E3" s="121"/>
      <c r="F3" s="121"/>
      <c r="G3" s="121"/>
      <c r="H3" s="121"/>
      <c r="I3" s="164"/>
      <c r="J3" s="196" t="s">
        <v>51</v>
      </c>
      <c r="K3" s="120"/>
      <c r="L3" s="120"/>
      <c r="M3" s="120"/>
      <c r="N3" s="120"/>
      <c r="O3" s="120"/>
      <c r="P3" s="165"/>
    </row>
    <row r="4" spans="1:20" ht="5.0999999999999996" customHeight="1" thickBot="1" x14ac:dyDescent="0.3">
      <c r="A4" s="142"/>
      <c r="B4" s="143"/>
      <c r="C4" s="144"/>
      <c r="D4" s="144"/>
      <c r="E4" s="144"/>
      <c r="F4" s="166"/>
      <c r="G4" s="166"/>
      <c r="H4" s="166"/>
      <c r="I4" s="145"/>
      <c r="J4" s="143"/>
      <c r="K4" s="143"/>
      <c r="L4" s="143"/>
      <c r="M4" s="143"/>
      <c r="N4" s="143"/>
      <c r="O4" s="143"/>
      <c r="P4" s="168"/>
    </row>
    <row r="5" spans="1:20" s="179" customFormat="1" ht="114.95" customHeight="1" thickBot="1" x14ac:dyDescent="0.25">
      <c r="A5" s="147" t="s">
        <v>2</v>
      </c>
      <c r="B5" s="147" t="s">
        <v>3</v>
      </c>
      <c r="C5" s="116" t="s">
        <v>19</v>
      </c>
      <c r="D5" s="193" t="s">
        <v>20</v>
      </c>
      <c r="E5" s="193" t="s">
        <v>21</v>
      </c>
      <c r="F5" s="193" t="s">
        <v>22</v>
      </c>
      <c r="G5" s="193" t="s">
        <v>36</v>
      </c>
      <c r="H5" s="193" t="s">
        <v>23</v>
      </c>
      <c r="I5" s="193" t="s">
        <v>24</v>
      </c>
      <c r="J5" s="193" t="s">
        <v>25</v>
      </c>
      <c r="K5" s="193" t="s">
        <v>26</v>
      </c>
      <c r="L5" s="92" t="s">
        <v>27</v>
      </c>
      <c r="M5" s="193" t="s">
        <v>28</v>
      </c>
      <c r="N5" s="193" t="s">
        <v>29</v>
      </c>
      <c r="O5" s="193" t="s">
        <v>30</v>
      </c>
      <c r="P5" s="147" t="s">
        <v>14</v>
      </c>
      <c r="Q5" s="134" t="s">
        <v>4</v>
      </c>
    </row>
    <row r="6" spans="1:20" s="170" customFormat="1" ht="15.6" customHeight="1" x14ac:dyDescent="0.2">
      <c r="A6" s="180"/>
      <c r="B6" s="148" t="s">
        <v>5</v>
      </c>
      <c r="C6" s="149"/>
      <c r="D6" s="146">
        <v>0</v>
      </c>
      <c r="E6" s="146">
        <v>0</v>
      </c>
      <c r="F6" s="146">
        <v>0</v>
      </c>
      <c r="G6" s="146">
        <v>0</v>
      </c>
      <c r="H6" s="146">
        <v>0</v>
      </c>
      <c r="I6" s="146">
        <v>0</v>
      </c>
      <c r="J6" s="146">
        <v>0</v>
      </c>
      <c r="K6" s="93">
        <v>0</v>
      </c>
      <c r="L6" s="94">
        <v>0</v>
      </c>
      <c r="M6" s="95">
        <v>0</v>
      </c>
      <c r="N6" s="95">
        <v>2</v>
      </c>
      <c r="O6" s="95">
        <v>7</v>
      </c>
      <c r="P6" s="152" t="s">
        <v>6</v>
      </c>
      <c r="Q6" s="169"/>
      <c r="R6" s="173"/>
      <c r="S6" s="173"/>
      <c r="T6" s="173"/>
    </row>
    <row r="7" spans="1:20" s="170" customFormat="1" ht="15.6" customHeight="1" x14ac:dyDescent="0.2">
      <c r="A7" s="219">
        <v>7.07</v>
      </c>
      <c r="B7" s="150" t="s">
        <v>7</v>
      </c>
      <c r="C7" s="140">
        <v>2</v>
      </c>
      <c r="D7" s="123">
        <v>0</v>
      </c>
      <c r="E7" s="123">
        <v>0</v>
      </c>
      <c r="F7" s="123">
        <v>3</v>
      </c>
      <c r="G7" s="123">
        <v>0</v>
      </c>
      <c r="H7" s="123">
        <v>0</v>
      </c>
      <c r="I7" s="123">
        <v>1</v>
      </c>
      <c r="J7" s="123">
        <v>0</v>
      </c>
      <c r="K7" s="98">
        <v>1</v>
      </c>
      <c r="L7" s="99">
        <v>0</v>
      </c>
      <c r="M7" s="100">
        <v>2</v>
      </c>
      <c r="N7" s="100">
        <v>0</v>
      </c>
      <c r="O7" s="20"/>
      <c r="P7" s="153">
        <f>SUM(C7:O7)</f>
        <v>9</v>
      </c>
      <c r="Q7" s="135"/>
      <c r="R7" s="173"/>
      <c r="S7" s="173"/>
      <c r="T7" s="173"/>
    </row>
    <row r="8" spans="1:20" s="170" customFormat="1" ht="15.6" customHeight="1" x14ac:dyDescent="0.2">
      <c r="A8" s="229" t="s">
        <v>38</v>
      </c>
      <c r="B8" s="150" t="s">
        <v>8</v>
      </c>
      <c r="C8" s="140">
        <f>C7</f>
        <v>2</v>
      </c>
      <c r="D8" s="124">
        <f t="shared" ref="D8:O8" si="0">C8-D6+D7</f>
        <v>2</v>
      </c>
      <c r="E8" s="124">
        <f t="shared" si="0"/>
        <v>2</v>
      </c>
      <c r="F8" s="124">
        <f t="shared" si="0"/>
        <v>5</v>
      </c>
      <c r="G8" s="124">
        <f t="shared" si="0"/>
        <v>5</v>
      </c>
      <c r="H8" s="124">
        <f t="shared" si="0"/>
        <v>5</v>
      </c>
      <c r="I8" s="124">
        <f t="shared" si="0"/>
        <v>6</v>
      </c>
      <c r="J8" s="124">
        <f t="shared" si="0"/>
        <v>6</v>
      </c>
      <c r="K8" s="103">
        <f t="shared" si="0"/>
        <v>7</v>
      </c>
      <c r="L8" s="104">
        <f t="shared" si="0"/>
        <v>7</v>
      </c>
      <c r="M8" s="105">
        <f t="shared" si="0"/>
        <v>9</v>
      </c>
      <c r="N8" s="105">
        <f t="shared" si="0"/>
        <v>7</v>
      </c>
      <c r="O8" s="105">
        <f t="shared" si="0"/>
        <v>0</v>
      </c>
      <c r="P8" s="154"/>
      <c r="Q8" s="122">
        <f>MAX(C8:O8)</f>
        <v>9</v>
      </c>
      <c r="R8" s="173"/>
      <c r="S8" s="173"/>
      <c r="T8" s="173"/>
    </row>
    <row r="9" spans="1:20" s="170" customFormat="1" ht="15.6" customHeight="1" x14ac:dyDescent="0.2">
      <c r="A9" s="230"/>
      <c r="B9" s="150" t="s">
        <v>9</v>
      </c>
      <c r="C9" s="214"/>
      <c r="D9" s="215"/>
      <c r="E9" s="215"/>
      <c r="F9" s="125">
        <v>7.1</v>
      </c>
      <c r="G9" s="215"/>
      <c r="H9" s="215"/>
      <c r="I9" s="215"/>
      <c r="J9" s="215"/>
      <c r="K9" s="108">
        <v>7.18</v>
      </c>
      <c r="L9" s="109">
        <v>7.19</v>
      </c>
      <c r="M9" s="215"/>
      <c r="N9" s="215"/>
      <c r="O9" s="110">
        <v>7.27</v>
      </c>
      <c r="P9" s="155">
        <v>20</v>
      </c>
      <c r="Q9" s="135"/>
      <c r="R9" s="173"/>
      <c r="S9" s="173"/>
      <c r="T9" s="173"/>
    </row>
    <row r="10" spans="1:20" s="170" customFormat="1" ht="15.6" customHeight="1" x14ac:dyDescent="0.2">
      <c r="A10" s="231"/>
      <c r="B10" s="151" t="s">
        <v>10</v>
      </c>
      <c r="C10" s="216">
        <v>7.07</v>
      </c>
      <c r="D10" s="217"/>
      <c r="E10" s="217"/>
      <c r="F10" s="126">
        <f>F9</f>
        <v>7.1</v>
      </c>
      <c r="G10" s="217"/>
      <c r="H10" s="217"/>
      <c r="I10" s="217"/>
      <c r="J10" s="217"/>
      <c r="K10" s="108">
        <f>K9</f>
        <v>7.18</v>
      </c>
      <c r="L10" s="109">
        <f>L9</f>
        <v>7.19</v>
      </c>
      <c r="M10" s="218"/>
      <c r="N10" s="218"/>
      <c r="O10" s="212"/>
      <c r="P10" s="154"/>
      <c r="Q10" s="136"/>
      <c r="R10" s="173"/>
      <c r="S10" s="173"/>
      <c r="T10" s="173"/>
    </row>
    <row r="11" spans="1:20" s="170" customFormat="1" ht="15.6" customHeight="1" thickBot="1" x14ac:dyDescent="0.25">
      <c r="A11" s="220">
        <v>216</v>
      </c>
      <c r="B11" s="175" t="s">
        <v>11</v>
      </c>
      <c r="C11" s="181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7"/>
      <c r="Q11" s="122"/>
      <c r="R11" s="173"/>
      <c r="S11" s="173"/>
      <c r="T11" s="173"/>
    </row>
    <row r="12" spans="1:20" ht="15.6" customHeight="1" x14ac:dyDescent="0.2">
      <c r="A12" s="221"/>
      <c r="B12" s="148" t="s">
        <v>5</v>
      </c>
      <c r="C12" s="149"/>
      <c r="D12" s="146">
        <v>0</v>
      </c>
      <c r="E12" s="146">
        <v>0</v>
      </c>
      <c r="F12" s="146">
        <v>1</v>
      </c>
      <c r="G12" s="146">
        <v>0</v>
      </c>
      <c r="H12" s="146">
        <v>0</v>
      </c>
      <c r="I12" s="146">
        <v>0</v>
      </c>
      <c r="J12" s="146">
        <v>0</v>
      </c>
      <c r="K12" s="93">
        <v>0</v>
      </c>
      <c r="L12" s="94">
        <v>0</v>
      </c>
      <c r="M12" s="95">
        <v>0</v>
      </c>
      <c r="N12" s="95">
        <v>2</v>
      </c>
      <c r="O12" s="95">
        <v>10</v>
      </c>
      <c r="P12" s="152" t="s">
        <v>6</v>
      </c>
      <c r="Q12" s="169"/>
      <c r="R12" s="173"/>
      <c r="S12" s="173"/>
      <c r="T12" s="173"/>
    </row>
    <row r="13" spans="1:20" ht="15.6" customHeight="1" x14ac:dyDescent="0.2">
      <c r="A13" s="219">
        <v>10.1</v>
      </c>
      <c r="B13" s="150" t="s">
        <v>7</v>
      </c>
      <c r="C13" s="140">
        <v>3</v>
      </c>
      <c r="D13" s="123">
        <v>0</v>
      </c>
      <c r="E13" s="123">
        <v>0</v>
      </c>
      <c r="F13" s="123">
        <v>0</v>
      </c>
      <c r="G13" s="123">
        <v>1</v>
      </c>
      <c r="H13" s="123">
        <v>0</v>
      </c>
      <c r="I13" s="123">
        <v>1</v>
      </c>
      <c r="J13" s="123">
        <v>6</v>
      </c>
      <c r="K13" s="98">
        <v>1</v>
      </c>
      <c r="L13" s="99">
        <v>0</v>
      </c>
      <c r="M13" s="100">
        <v>1</v>
      </c>
      <c r="N13" s="100">
        <v>0</v>
      </c>
      <c r="O13" s="20"/>
      <c r="P13" s="153">
        <f>SUM(C13:O13)</f>
        <v>13</v>
      </c>
      <c r="Q13" s="135"/>
      <c r="R13" s="173"/>
      <c r="S13" s="173"/>
      <c r="T13" s="173"/>
    </row>
    <row r="14" spans="1:20" ht="15.6" customHeight="1" x14ac:dyDescent="0.2">
      <c r="A14" s="229" t="s">
        <v>38</v>
      </c>
      <c r="B14" s="150" t="s">
        <v>8</v>
      </c>
      <c r="C14" s="140">
        <f>C13</f>
        <v>3</v>
      </c>
      <c r="D14" s="124">
        <f t="shared" ref="D14:O14" si="1">C14-D12+D13</f>
        <v>3</v>
      </c>
      <c r="E14" s="124">
        <f t="shared" si="1"/>
        <v>3</v>
      </c>
      <c r="F14" s="124">
        <f t="shared" si="1"/>
        <v>2</v>
      </c>
      <c r="G14" s="124">
        <f t="shared" si="1"/>
        <v>3</v>
      </c>
      <c r="H14" s="124">
        <f t="shared" si="1"/>
        <v>3</v>
      </c>
      <c r="I14" s="124">
        <f t="shared" si="1"/>
        <v>4</v>
      </c>
      <c r="J14" s="124">
        <f t="shared" si="1"/>
        <v>10</v>
      </c>
      <c r="K14" s="103">
        <f t="shared" si="1"/>
        <v>11</v>
      </c>
      <c r="L14" s="104">
        <f t="shared" si="1"/>
        <v>11</v>
      </c>
      <c r="M14" s="105">
        <f t="shared" si="1"/>
        <v>12</v>
      </c>
      <c r="N14" s="105">
        <f t="shared" si="1"/>
        <v>10</v>
      </c>
      <c r="O14" s="105">
        <f t="shared" si="1"/>
        <v>0</v>
      </c>
      <c r="P14" s="154"/>
      <c r="Q14" s="122">
        <f>MAX(C14:O14)</f>
        <v>12</v>
      </c>
      <c r="R14" s="173"/>
      <c r="S14" s="173"/>
      <c r="T14" s="173"/>
    </row>
    <row r="15" spans="1:20" ht="15.6" customHeight="1" x14ac:dyDescent="0.2">
      <c r="A15" s="230"/>
      <c r="B15" s="150" t="s">
        <v>9</v>
      </c>
      <c r="C15" s="214"/>
      <c r="D15" s="215"/>
      <c r="E15" s="215"/>
      <c r="F15" s="125">
        <v>10.130000000000001</v>
      </c>
      <c r="G15" s="215"/>
      <c r="H15" s="215"/>
      <c r="I15" s="215"/>
      <c r="J15" s="215"/>
      <c r="K15" s="108">
        <v>10.210000000000001</v>
      </c>
      <c r="L15" s="109">
        <v>10.220000000000001</v>
      </c>
      <c r="M15" s="215"/>
      <c r="N15" s="215"/>
      <c r="O15" s="110">
        <v>10.3</v>
      </c>
      <c r="P15" s="155">
        <v>20</v>
      </c>
      <c r="Q15" s="135"/>
      <c r="R15" s="173"/>
      <c r="S15" s="173"/>
      <c r="T15" s="173"/>
    </row>
    <row r="16" spans="1:20" ht="15.6" customHeight="1" x14ac:dyDescent="0.2">
      <c r="A16" s="231"/>
      <c r="B16" s="151" t="s">
        <v>10</v>
      </c>
      <c r="C16" s="216">
        <v>10.1</v>
      </c>
      <c r="D16" s="217"/>
      <c r="E16" s="217"/>
      <c r="F16" s="126">
        <f>F15</f>
        <v>10.130000000000001</v>
      </c>
      <c r="G16" s="217"/>
      <c r="H16" s="217"/>
      <c r="I16" s="217"/>
      <c r="J16" s="217"/>
      <c r="K16" s="108">
        <f>K15</f>
        <v>10.210000000000001</v>
      </c>
      <c r="L16" s="109">
        <f>L15</f>
        <v>10.220000000000001</v>
      </c>
      <c r="M16" s="218"/>
      <c r="N16" s="218"/>
      <c r="O16" s="212"/>
      <c r="P16" s="154"/>
      <c r="Q16" s="136"/>
      <c r="R16" s="173"/>
      <c r="S16" s="173"/>
      <c r="T16" s="173"/>
    </row>
    <row r="17" spans="1:20" ht="15.6" customHeight="1" thickBot="1" x14ac:dyDescent="0.25">
      <c r="A17" s="220">
        <v>216</v>
      </c>
      <c r="B17" s="175" t="s">
        <v>11</v>
      </c>
      <c r="C17" s="181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7"/>
      <c r="Q17" s="122"/>
      <c r="R17" s="173"/>
      <c r="S17" s="173"/>
      <c r="T17" s="173"/>
    </row>
    <row r="18" spans="1:20" ht="15.6" customHeight="1" x14ac:dyDescent="0.2">
      <c r="A18" s="221"/>
      <c r="B18" s="148" t="s">
        <v>5</v>
      </c>
      <c r="C18" s="149"/>
      <c r="D18" s="146">
        <v>0</v>
      </c>
      <c r="E18" s="146">
        <v>1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93">
        <v>0</v>
      </c>
      <c r="L18" s="94">
        <v>0</v>
      </c>
      <c r="M18" s="95">
        <v>0</v>
      </c>
      <c r="N18" s="95">
        <v>1</v>
      </c>
      <c r="O18" s="95">
        <v>13</v>
      </c>
      <c r="P18" s="152" t="s">
        <v>6</v>
      </c>
      <c r="Q18" s="169"/>
      <c r="R18" s="173"/>
      <c r="S18" s="173"/>
      <c r="T18" s="173"/>
    </row>
    <row r="19" spans="1:20" ht="15.6" customHeight="1" x14ac:dyDescent="0.2">
      <c r="A19" s="219">
        <v>14.05</v>
      </c>
      <c r="B19" s="150" t="s">
        <v>7</v>
      </c>
      <c r="C19" s="140">
        <v>0</v>
      </c>
      <c r="D19" s="123">
        <v>2</v>
      </c>
      <c r="E19" s="123">
        <v>0</v>
      </c>
      <c r="F19" s="123">
        <v>0</v>
      </c>
      <c r="G19" s="123">
        <v>3</v>
      </c>
      <c r="H19" s="123">
        <v>0</v>
      </c>
      <c r="I19" s="123">
        <v>1</v>
      </c>
      <c r="J19" s="123">
        <v>0</v>
      </c>
      <c r="K19" s="98">
        <v>3</v>
      </c>
      <c r="L19" s="99">
        <v>3</v>
      </c>
      <c r="M19" s="100">
        <v>0</v>
      </c>
      <c r="N19" s="100">
        <v>0</v>
      </c>
      <c r="O19" s="20"/>
      <c r="P19" s="153">
        <f>SUM(C19:O19)</f>
        <v>12</v>
      </c>
      <c r="Q19" s="135"/>
      <c r="R19" s="173"/>
      <c r="S19" s="173"/>
      <c r="T19" s="173"/>
    </row>
    <row r="20" spans="1:20" ht="15.6" customHeight="1" x14ac:dyDescent="0.2">
      <c r="A20" s="229" t="s">
        <v>38</v>
      </c>
      <c r="B20" s="150" t="s">
        <v>8</v>
      </c>
      <c r="C20" s="140">
        <v>3</v>
      </c>
      <c r="D20" s="124">
        <f>C20-D18+D19</f>
        <v>5</v>
      </c>
      <c r="E20" s="124">
        <f t="shared" ref="E20:O20" si="2">D20-E18+E19</f>
        <v>4</v>
      </c>
      <c r="F20" s="124">
        <f t="shared" si="2"/>
        <v>4</v>
      </c>
      <c r="G20" s="124">
        <f t="shared" si="2"/>
        <v>7</v>
      </c>
      <c r="H20" s="124">
        <f t="shared" si="2"/>
        <v>7</v>
      </c>
      <c r="I20" s="124">
        <f t="shared" si="2"/>
        <v>8</v>
      </c>
      <c r="J20" s="124">
        <f t="shared" si="2"/>
        <v>8</v>
      </c>
      <c r="K20" s="103">
        <f t="shared" si="2"/>
        <v>11</v>
      </c>
      <c r="L20" s="104">
        <f t="shared" si="2"/>
        <v>14</v>
      </c>
      <c r="M20" s="105">
        <f t="shared" si="2"/>
        <v>14</v>
      </c>
      <c r="N20" s="105">
        <f t="shared" si="2"/>
        <v>13</v>
      </c>
      <c r="O20" s="105">
        <f t="shared" si="2"/>
        <v>0</v>
      </c>
      <c r="P20" s="154"/>
      <c r="Q20" s="122">
        <f>MAX(C20:O20)</f>
        <v>14</v>
      </c>
      <c r="R20" s="173"/>
      <c r="S20" s="173"/>
      <c r="T20" s="173"/>
    </row>
    <row r="21" spans="1:20" ht="15.6" customHeight="1" x14ac:dyDescent="0.2">
      <c r="A21" s="230"/>
      <c r="B21" s="150" t="s">
        <v>9</v>
      </c>
      <c r="C21" s="214"/>
      <c r="D21" s="215"/>
      <c r="E21" s="215"/>
      <c r="F21" s="125">
        <v>14.09</v>
      </c>
      <c r="G21" s="215"/>
      <c r="H21" s="215"/>
      <c r="I21" s="215"/>
      <c r="J21" s="215"/>
      <c r="K21" s="108">
        <v>14.17</v>
      </c>
      <c r="L21" s="109">
        <v>14.18</v>
      </c>
      <c r="M21" s="215"/>
      <c r="N21" s="215"/>
      <c r="O21" s="110">
        <v>14.26</v>
      </c>
      <c r="P21" s="155">
        <v>21</v>
      </c>
      <c r="Q21" s="135"/>
      <c r="R21" s="173"/>
      <c r="S21" s="173"/>
      <c r="T21" s="173"/>
    </row>
    <row r="22" spans="1:20" ht="15.6" customHeight="1" x14ac:dyDescent="0.2">
      <c r="A22" s="231"/>
      <c r="B22" s="151" t="s">
        <v>10</v>
      </c>
      <c r="C22" s="216">
        <v>14.05</v>
      </c>
      <c r="D22" s="217"/>
      <c r="E22" s="217"/>
      <c r="F22" s="126">
        <f>F21</f>
        <v>14.09</v>
      </c>
      <c r="G22" s="217"/>
      <c r="H22" s="217"/>
      <c r="I22" s="217"/>
      <c r="J22" s="217"/>
      <c r="K22" s="108">
        <f>K21</f>
        <v>14.17</v>
      </c>
      <c r="L22" s="109">
        <f>L21</f>
        <v>14.18</v>
      </c>
      <c r="M22" s="218"/>
      <c r="N22" s="218"/>
      <c r="O22" s="212"/>
      <c r="P22" s="154"/>
      <c r="Q22" s="136"/>
      <c r="R22" s="173"/>
      <c r="S22" s="173"/>
      <c r="T22" s="173"/>
    </row>
    <row r="23" spans="1:20" ht="15.6" customHeight="1" thickBot="1" x14ac:dyDescent="0.25">
      <c r="A23" s="220">
        <v>216</v>
      </c>
      <c r="B23" s="175" t="s">
        <v>11</v>
      </c>
      <c r="C23" s="205" t="s">
        <v>59</v>
      </c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7"/>
      <c r="Q23" s="122"/>
      <c r="R23" s="173"/>
      <c r="S23" s="173"/>
      <c r="T23" s="173"/>
    </row>
    <row r="24" spans="1:20" ht="15.6" customHeight="1" x14ac:dyDescent="0.2">
      <c r="A24" s="221"/>
      <c r="B24" s="148" t="s">
        <v>5</v>
      </c>
      <c r="C24" s="149"/>
      <c r="D24" s="146">
        <v>0</v>
      </c>
      <c r="E24" s="146">
        <v>0</v>
      </c>
      <c r="F24" s="146">
        <v>0</v>
      </c>
      <c r="G24" s="146">
        <v>2</v>
      </c>
      <c r="H24" s="146">
        <v>0</v>
      </c>
      <c r="I24" s="146">
        <v>0</v>
      </c>
      <c r="J24" s="146">
        <v>0</v>
      </c>
      <c r="K24" s="93">
        <v>0</v>
      </c>
      <c r="L24" s="94" t="s">
        <v>49</v>
      </c>
      <c r="M24" s="95">
        <v>0</v>
      </c>
      <c r="N24" s="95">
        <v>5</v>
      </c>
      <c r="O24" s="95">
        <v>7</v>
      </c>
      <c r="P24" s="152" t="s">
        <v>6</v>
      </c>
      <c r="Q24" s="169"/>
      <c r="R24" s="173"/>
      <c r="S24" s="173"/>
      <c r="T24" s="173"/>
    </row>
    <row r="25" spans="1:20" ht="15.6" customHeight="1" x14ac:dyDescent="0.2">
      <c r="A25" s="219">
        <v>16</v>
      </c>
      <c r="B25" s="150" t="s">
        <v>7</v>
      </c>
      <c r="C25" s="140">
        <v>1</v>
      </c>
      <c r="D25" s="123">
        <v>0</v>
      </c>
      <c r="E25" s="123">
        <v>0</v>
      </c>
      <c r="F25" s="123">
        <v>2</v>
      </c>
      <c r="G25" s="123">
        <v>4</v>
      </c>
      <c r="H25" s="123">
        <v>4</v>
      </c>
      <c r="I25" s="123">
        <v>1</v>
      </c>
      <c r="J25" s="123">
        <v>2</v>
      </c>
      <c r="K25" s="98">
        <v>0</v>
      </c>
      <c r="L25" s="99" t="s">
        <v>49</v>
      </c>
      <c r="M25" s="100">
        <v>0</v>
      </c>
      <c r="N25" s="100">
        <v>0</v>
      </c>
      <c r="O25" s="20"/>
      <c r="P25" s="153">
        <f>SUM(C25:O25)</f>
        <v>14</v>
      </c>
      <c r="Q25" s="135"/>
      <c r="R25" s="173"/>
      <c r="S25" s="173"/>
      <c r="T25" s="173"/>
    </row>
    <row r="26" spans="1:20" ht="15.6" customHeight="1" x14ac:dyDescent="0.2">
      <c r="A26" s="229" t="s">
        <v>38</v>
      </c>
      <c r="B26" s="150" t="s">
        <v>8</v>
      </c>
      <c r="C26" s="140">
        <f>C25</f>
        <v>1</v>
      </c>
      <c r="D26" s="124">
        <f t="shared" ref="D26:K26" si="3">C26-D24+D25</f>
        <v>1</v>
      </c>
      <c r="E26" s="124">
        <f t="shared" si="3"/>
        <v>1</v>
      </c>
      <c r="F26" s="124">
        <f t="shared" si="3"/>
        <v>3</v>
      </c>
      <c r="G26" s="124">
        <f t="shared" si="3"/>
        <v>5</v>
      </c>
      <c r="H26" s="124">
        <f t="shared" si="3"/>
        <v>9</v>
      </c>
      <c r="I26" s="124">
        <f t="shared" si="3"/>
        <v>10</v>
      </c>
      <c r="J26" s="124">
        <f t="shared" si="3"/>
        <v>12</v>
      </c>
      <c r="K26" s="103">
        <f t="shared" si="3"/>
        <v>12</v>
      </c>
      <c r="L26" s="104" t="s">
        <v>49</v>
      </c>
      <c r="M26" s="105">
        <f>K26-M24+M25</f>
        <v>12</v>
      </c>
      <c r="N26" s="105">
        <f t="shared" ref="N26:O26" si="4">M26-N24+N25</f>
        <v>7</v>
      </c>
      <c r="O26" s="105">
        <f t="shared" si="4"/>
        <v>0</v>
      </c>
      <c r="P26" s="154"/>
      <c r="Q26" s="122">
        <f>MAX(C26:O26)</f>
        <v>12</v>
      </c>
      <c r="R26" s="173"/>
      <c r="S26" s="173"/>
      <c r="T26" s="173"/>
    </row>
    <row r="27" spans="1:20" ht="15.6" customHeight="1" x14ac:dyDescent="0.2">
      <c r="A27" s="230"/>
      <c r="B27" s="150" t="s">
        <v>9</v>
      </c>
      <c r="C27" s="214"/>
      <c r="D27" s="215"/>
      <c r="E27" s="215"/>
      <c r="F27" s="125">
        <v>16.03</v>
      </c>
      <c r="G27" s="215"/>
      <c r="H27" s="215"/>
      <c r="I27" s="215"/>
      <c r="J27" s="215"/>
      <c r="K27" s="108">
        <v>16.11</v>
      </c>
      <c r="L27" s="109" t="s">
        <v>49</v>
      </c>
      <c r="M27" s="215"/>
      <c r="N27" s="215"/>
      <c r="O27" s="110">
        <v>16.18</v>
      </c>
      <c r="P27" s="155">
        <v>18</v>
      </c>
      <c r="Q27" s="135"/>
      <c r="R27" s="173"/>
      <c r="S27" s="173"/>
      <c r="T27" s="173"/>
    </row>
    <row r="28" spans="1:20" ht="15.6" customHeight="1" x14ac:dyDescent="0.2">
      <c r="A28" s="231"/>
      <c r="B28" s="151" t="s">
        <v>10</v>
      </c>
      <c r="C28" s="216">
        <v>16</v>
      </c>
      <c r="D28" s="217"/>
      <c r="E28" s="217"/>
      <c r="F28" s="126">
        <f>F27</f>
        <v>16.03</v>
      </c>
      <c r="G28" s="217"/>
      <c r="H28" s="217"/>
      <c r="I28" s="217"/>
      <c r="J28" s="217"/>
      <c r="K28" s="108">
        <f>K27</f>
        <v>16.11</v>
      </c>
      <c r="L28" s="109" t="s">
        <v>49</v>
      </c>
      <c r="M28" s="218"/>
      <c r="N28" s="218"/>
      <c r="O28" s="212"/>
      <c r="P28" s="154"/>
      <c r="Q28" s="136"/>
      <c r="R28" s="173"/>
      <c r="S28" s="173"/>
      <c r="T28" s="173"/>
    </row>
    <row r="29" spans="1:20" ht="15.6" customHeight="1" thickBot="1" x14ac:dyDescent="0.25">
      <c r="A29" s="220">
        <v>215</v>
      </c>
      <c r="B29" s="175" t="s">
        <v>11</v>
      </c>
      <c r="C29" s="181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7"/>
      <c r="Q29" s="122"/>
      <c r="R29" s="173"/>
      <c r="S29" s="173"/>
      <c r="T29" s="173"/>
    </row>
    <row r="30" spans="1:20" ht="15.6" customHeight="1" x14ac:dyDescent="0.2">
      <c r="A30" s="221"/>
      <c r="B30" s="148" t="s">
        <v>5</v>
      </c>
      <c r="C30" s="149"/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93">
        <v>0</v>
      </c>
      <c r="L30" s="94">
        <v>0</v>
      </c>
      <c r="M30" s="95">
        <v>0</v>
      </c>
      <c r="N30" s="95">
        <v>1</v>
      </c>
      <c r="O30" s="95">
        <v>7</v>
      </c>
      <c r="P30" s="152" t="s">
        <v>6</v>
      </c>
      <c r="Q30" s="169"/>
      <c r="R30" s="173"/>
      <c r="S30" s="173"/>
      <c r="T30" s="173"/>
    </row>
    <row r="31" spans="1:20" ht="15.6" customHeight="1" x14ac:dyDescent="0.2">
      <c r="A31" s="219">
        <v>19.05</v>
      </c>
      <c r="B31" s="150" t="s">
        <v>7</v>
      </c>
      <c r="C31" s="140">
        <v>0</v>
      </c>
      <c r="D31" s="123">
        <v>0</v>
      </c>
      <c r="E31" s="123">
        <v>2</v>
      </c>
      <c r="F31" s="123">
        <v>2</v>
      </c>
      <c r="G31" s="123">
        <v>0</v>
      </c>
      <c r="H31" s="123">
        <v>1</v>
      </c>
      <c r="I31" s="123">
        <v>0</v>
      </c>
      <c r="J31" s="123">
        <v>0</v>
      </c>
      <c r="K31" s="98">
        <v>2</v>
      </c>
      <c r="L31" s="99">
        <v>0</v>
      </c>
      <c r="M31" s="100">
        <v>1</v>
      </c>
      <c r="N31" s="100">
        <v>0</v>
      </c>
      <c r="O31" s="20"/>
      <c r="P31" s="153">
        <f>SUM(C31:O31)</f>
        <v>8</v>
      </c>
      <c r="Q31" s="135"/>
      <c r="R31" s="173"/>
      <c r="S31" s="173"/>
      <c r="T31" s="173"/>
    </row>
    <row r="32" spans="1:20" ht="15.6" customHeight="1" x14ac:dyDescent="0.2">
      <c r="A32" s="229" t="s">
        <v>38</v>
      </c>
      <c r="B32" s="150" t="s">
        <v>8</v>
      </c>
      <c r="C32" s="140">
        <f>C31</f>
        <v>0</v>
      </c>
      <c r="D32" s="124">
        <f t="shared" ref="D32:O32" si="5">C32-D30+D31</f>
        <v>0</v>
      </c>
      <c r="E32" s="124">
        <f t="shared" si="5"/>
        <v>2</v>
      </c>
      <c r="F32" s="124">
        <f t="shared" si="5"/>
        <v>4</v>
      </c>
      <c r="G32" s="124">
        <f t="shared" si="5"/>
        <v>4</v>
      </c>
      <c r="H32" s="124">
        <f t="shared" si="5"/>
        <v>5</v>
      </c>
      <c r="I32" s="124">
        <f t="shared" si="5"/>
        <v>5</v>
      </c>
      <c r="J32" s="124">
        <f t="shared" si="5"/>
        <v>5</v>
      </c>
      <c r="K32" s="103">
        <f t="shared" si="5"/>
        <v>7</v>
      </c>
      <c r="L32" s="104">
        <f t="shared" si="5"/>
        <v>7</v>
      </c>
      <c r="M32" s="105">
        <f t="shared" si="5"/>
        <v>8</v>
      </c>
      <c r="N32" s="105">
        <f t="shared" si="5"/>
        <v>7</v>
      </c>
      <c r="O32" s="105">
        <f t="shared" si="5"/>
        <v>0</v>
      </c>
      <c r="P32" s="154"/>
      <c r="Q32" s="122">
        <f>MAX(C32:O32)</f>
        <v>8</v>
      </c>
      <c r="R32" s="173"/>
      <c r="S32" s="173"/>
      <c r="T32" s="173"/>
    </row>
    <row r="33" spans="1:20" ht="15.6" customHeight="1" x14ac:dyDescent="0.2">
      <c r="A33" s="230"/>
      <c r="B33" s="150" t="s">
        <v>9</v>
      </c>
      <c r="C33" s="214"/>
      <c r="D33" s="215"/>
      <c r="E33" s="215"/>
      <c r="F33" s="125">
        <v>19.07</v>
      </c>
      <c r="G33" s="215"/>
      <c r="H33" s="215"/>
      <c r="I33" s="215"/>
      <c r="J33" s="215"/>
      <c r="K33" s="108">
        <v>19.149999999999999</v>
      </c>
      <c r="L33" s="109">
        <v>19.170000000000002</v>
      </c>
      <c r="M33" s="215"/>
      <c r="N33" s="215"/>
      <c r="O33" s="110">
        <v>19.27</v>
      </c>
      <c r="P33" s="155">
        <v>22</v>
      </c>
      <c r="Q33" s="135"/>
      <c r="R33" s="173"/>
      <c r="S33" s="173"/>
      <c r="T33" s="173"/>
    </row>
    <row r="34" spans="1:20" ht="15.6" customHeight="1" x14ac:dyDescent="0.2">
      <c r="A34" s="231"/>
      <c r="B34" s="151" t="s">
        <v>10</v>
      </c>
      <c r="C34" s="216">
        <v>19.05</v>
      </c>
      <c r="D34" s="217"/>
      <c r="E34" s="217"/>
      <c r="F34" s="126">
        <f>F33</f>
        <v>19.07</v>
      </c>
      <c r="G34" s="217"/>
      <c r="H34" s="217"/>
      <c r="I34" s="217"/>
      <c r="J34" s="217"/>
      <c r="K34" s="108">
        <f>K33</f>
        <v>19.149999999999999</v>
      </c>
      <c r="L34" s="109">
        <f>L33</f>
        <v>19.170000000000002</v>
      </c>
      <c r="M34" s="218"/>
      <c r="N34" s="218"/>
      <c r="O34" s="212"/>
      <c r="P34" s="154"/>
      <c r="Q34" s="136"/>
      <c r="R34" s="173"/>
      <c r="S34" s="173"/>
      <c r="T34" s="173"/>
    </row>
    <row r="35" spans="1:20" ht="15.6" customHeight="1" thickBot="1" x14ac:dyDescent="0.25">
      <c r="A35" s="220">
        <v>215</v>
      </c>
      <c r="B35" s="175" t="s">
        <v>11</v>
      </c>
      <c r="C35" s="181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7"/>
      <c r="Q35" s="122"/>
      <c r="R35" s="173"/>
      <c r="S35" s="173"/>
      <c r="T35" s="173"/>
    </row>
    <row r="36" spans="1:20" ht="15.6" customHeight="1" x14ac:dyDescent="0.2">
      <c r="A36" s="221"/>
      <c r="B36" s="148" t="s">
        <v>5</v>
      </c>
      <c r="C36" s="149"/>
      <c r="D36" s="146">
        <v>0</v>
      </c>
      <c r="E36" s="146">
        <v>0</v>
      </c>
      <c r="F36" s="146">
        <v>0</v>
      </c>
      <c r="G36" s="146">
        <v>0</v>
      </c>
      <c r="H36" s="146">
        <v>0</v>
      </c>
      <c r="I36" s="146">
        <v>0</v>
      </c>
      <c r="J36" s="146">
        <v>0</v>
      </c>
      <c r="K36" s="93">
        <v>0</v>
      </c>
      <c r="L36" s="94" t="s">
        <v>49</v>
      </c>
      <c r="M36" s="95">
        <v>1</v>
      </c>
      <c r="N36" s="95">
        <v>3</v>
      </c>
      <c r="O36" s="95">
        <v>3</v>
      </c>
      <c r="P36" s="152" t="s">
        <v>6</v>
      </c>
      <c r="Q36" s="169"/>
      <c r="R36" s="173"/>
      <c r="S36" s="173"/>
      <c r="T36" s="173"/>
    </row>
    <row r="37" spans="1:20" ht="15.6" customHeight="1" x14ac:dyDescent="0.2">
      <c r="A37" s="219">
        <v>21.07</v>
      </c>
      <c r="B37" s="150" t="s">
        <v>7</v>
      </c>
      <c r="C37" s="140">
        <v>0</v>
      </c>
      <c r="D37" s="123">
        <v>0</v>
      </c>
      <c r="E37" s="123">
        <v>0</v>
      </c>
      <c r="F37" s="123">
        <v>0</v>
      </c>
      <c r="G37" s="123">
        <v>2</v>
      </c>
      <c r="H37" s="123">
        <v>0</v>
      </c>
      <c r="I37" s="123">
        <v>0</v>
      </c>
      <c r="J37" s="123">
        <v>0</v>
      </c>
      <c r="K37" s="98">
        <v>3</v>
      </c>
      <c r="L37" s="99" t="s">
        <v>49</v>
      </c>
      <c r="M37" s="100">
        <v>0</v>
      </c>
      <c r="N37" s="100">
        <v>1</v>
      </c>
      <c r="O37" s="20"/>
      <c r="P37" s="153">
        <f>SUM(C37:O37)</f>
        <v>6</v>
      </c>
      <c r="Q37" s="135"/>
      <c r="R37" s="173"/>
      <c r="S37" s="173"/>
      <c r="T37" s="173"/>
    </row>
    <row r="38" spans="1:20" ht="15.6" customHeight="1" x14ac:dyDescent="0.2">
      <c r="A38" s="229" t="s">
        <v>38</v>
      </c>
      <c r="B38" s="150" t="s">
        <v>8</v>
      </c>
      <c r="C38" s="140">
        <v>1</v>
      </c>
      <c r="D38" s="124">
        <f t="shared" ref="D38:K38" si="6">C38-D36+D37</f>
        <v>1</v>
      </c>
      <c r="E38" s="124">
        <f t="shared" si="6"/>
        <v>1</v>
      </c>
      <c r="F38" s="124">
        <f t="shared" si="6"/>
        <v>1</v>
      </c>
      <c r="G38" s="124">
        <f t="shared" si="6"/>
        <v>3</v>
      </c>
      <c r="H38" s="124">
        <f t="shared" si="6"/>
        <v>3</v>
      </c>
      <c r="I38" s="124">
        <f t="shared" si="6"/>
        <v>3</v>
      </c>
      <c r="J38" s="124">
        <f t="shared" si="6"/>
        <v>3</v>
      </c>
      <c r="K38" s="103">
        <f t="shared" si="6"/>
        <v>6</v>
      </c>
      <c r="L38" s="104" t="s">
        <v>49</v>
      </c>
      <c r="M38" s="105">
        <f>K38-M36+M37</f>
        <v>5</v>
      </c>
      <c r="N38" s="105">
        <f t="shared" ref="N38:O38" si="7">M38-N36+N37</f>
        <v>3</v>
      </c>
      <c r="O38" s="105">
        <f t="shared" si="7"/>
        <v>0</v>
      </c>
      <c r="P38" s="154"/>
      <c r="Q38" s="122">
        <f>MAX(C38:O38)</f>
        <v>6</v>
      </c>
      <c r="R38" s="173"/>
      <c r="S38" s="173"/>
      <c r="T38" s="173"/>
    </row>
    <row r="39" spans="1:20" ht="15.6" customHeight="1" x14ac:dyDescent="0.2">
      <c r="A39" s="230"/>
      <c r="B39" s="150" t="s">
        <v>9</v>
      </c>
      <c r="C39" s="214"/>
      <c r="D39" s="215"/>
      <c r="E39" s="215"/>
      <c r="F39" s="125">
        <v>21.09</v>
      </c>
      <c r="G39" s="215"/>
      <c r="H39" s="215"/>
      <c r="I39" s="215"/>
      <c r="J39" s="215"/>
      <c r="K39" s="108">
        <v>21.17</v>
      </c>
      <c r="L39" s="109" t="s">
        <v>49</v>
      </c>
      <c r="M39" s="215"/>
      <c r="N39" s="215"/>
      <c r="O39" s="110">
        <v>21.24</v>
      </c>
      <c r="P39" s="155">
        <v>17</v>
      </c>
      <c r="Q39" s="135"/>
      <c r="R39" s="173"/>
      <c r="S39" s="173"/>
      <c r="T39" s="173"/>
    </row>
    <row r="40" spans="1:20" ht="15.6" customHeight="1" x14ac:dyDescent="0.2">
      <c r="A40" s="231"/>
      <c r="B40" s="151" t="s">
        <v>10</v>
      </c>
      <c r="C40" s="216">
        <v>21.07</v>
      </c>
      <c r="D40" s="217"/>
      <c r="E40" s="217"/>
      <c r="F40" s="126">
        <v>21.1</v>
      </c>
      <c r="G40" s="217"/>
      <c r="H40" s="217"/>
      <c r="I40" s="217"/>
      <c r="J40" s="217"/>
      <c r="K40" s="108">
        <f>K39</f>
        <v>21.17</v>
      </c>
      <c r="L40" s="109" t="s">
        <v>49</v>
      </c>
      <c r="M40" s="218"/>
      <c r="N40" s="218"/>
      <c r="O40" s="212"/>
      <c r="P40" s="154"/>
      <c r="Q40" s="136"/>
      <c r="R40" s="173"/>
      <c r="S40" s="173"/>
      <c r="T40" s="173"/>
    </row>
    <row r="41" spans="1:20" ht="15.6" customHeight="1" thickBot="1" x14ac:dyDescent="0.25">
      <c r="A41" s="175">
        <v>215</v>
      </c>
      <c r="B41" s="175" t="s">
        <v>11</v>
      </c>
      <c r="C41" s="181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7"/>
      <c r="Q41" s="122"/>
      <c r="R41" s="173"/>
      <c r="S41" s="173"/>
      <c r="T41" s="173"/>
    </row>
    <row r="42" spans="1:20" s="173" customFormat="1" ht="15.6" customHeight="1" x14ac:dyDescent="0.2">
      <c r="A42" s="185" t="s">
        <v>12</v>
      </c>
      <c r="B42" s="182"/>
      <c r="C42" s="127"/>
      <c r="D42" s="128">
        <f t="shared" ref="D42:O42" si="8">SUMIF($B6:$B41,"l. wys.",D6:D41)</f>
        <v>0</v>
      </c>
      <c r="E42" s="128">
        <f t="shared" si="8"/>
        <v>1</v>
      </c>
      <c r="F42" s="128">
        <f t="shared" si="8"/>
        <v>1</v>
      </c>
      <c r="G42" s="128">
        <f t="shared" si="8"/>
        <v>2</v>
      </c>
      <c r="H42" s="128">
        <f t="shared" si="8"/>
        <v>0</v>
      </c>
      <c r="I42" s="128">
        <f t="shared" si="8"/>
        <v>0</v>
      </c>
      <c r="J42" s="128">
        <f t="shared" si="8"/>
        <v>0</v>
      </c>
      <c r="K42" s="128">
        <f t="shared" si="8"/>
        <v>0</v>
      </c>
      <c r="L42" s="128">
        <f t="shared" si="8"/>
        <v>0</v>
      </c>
      <c r="M42" s="128">
        <f t="shared" si="8"/>
        <v>1</v>
      </c>
      <c r="N42" s="128">
        <f t="shared" si="8"/>
        <v>14</v>
      </c>
      <c r="O42" s="128">
        <f t="shared" si="8"/>
        <v>47</v>
      </c>
      <c r="P42" s="171" t="str">
        <f>"Σ: "&amp;SUM(C42:O42)</f>
        <v>Σ: 66</v>
      </c>
      <c r="Q42" s="172"/>
    </row>
    <row r="43" spans="1:20" s="173" customFormat="1" ht="15.6" customHeight="1" thickBot="1" x14ac:dyDescent="0.2">
      <c r="A43" s="186" t="s">
        <v>13</v>
      </c>
      <c r="B43" s="183"/>
      <c r="C43" s="129">
        <f t="shared" ref="C43:N43" si="9">SUMIF($B6:$B41,"l. wsiad.",C6:C41)</f>
        <v>6</v>
      </c>
      <c r="D43" s="130">
        <f t="shared" si="9"/>
        <v>2</v>
      </c>
      <c r="E43" s="130">
        <f t="shared" si="9"/>
        <v>2</v>
      </c>
      <c r="F43" s="130">
        <f t="shared" si="9"/>
        <v>7</v>
      </c>
      <c r="G43" s="130">
        <f t="shared" si="9"/>
        <v>10</v>
      </c>
      <c r="H43" s="130">
        <f t="shared" si="9"/>
        <v>5</v>
      </c>
      <c r="I43" s="130">
        <f t="shared" si="9"/>
        <v>4</v>
      </c>
      <c r="J43" s="130">
        <f t="shared" si="9"/>
        <v>8</v>
      </c>
      <c r="K43" s="130">
        <f t="shared" si="9"/>
        <v>10</v>
      </c>
      <c r="L43" s="130">
        <f t="shared" si="9"/>
        <v>3</v>
      </c>
      <c r="M43" s="130">
        <f t="shared" si="9"/>
        <v>4</v>
      </c>
      <c r="N43" s="130">
        <f t="shared" si="9"/>
        <v>1</v>
      </c>
      <c r="O43" s="204"/>
      <c r="P43" s="174" t="str">
        <f>"Σ: "&amp;SUM(C43:O43)</f>
        <v>Σ: 62</v>
      </c>
      <c r="Q43" s="133"/>
    </row>
    <row r="44" spans="1:20" x14ac:dyDescent="0.2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68"/>
      <c r="Q44" s="173"/>
      <c r="R44" s="173"/>
      <c r="S44" s="173"/>
      <c r="T44" s="173"/>
    </row>
    <row r="45" spans="1:20" x14ac:dyDescent="0.2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84"/>
      <c r="Q45" s="184"/>
      <c r="R45" s="173"/>
      <c r="S45" s="173"/>
      <c r="T45" s="173"/>
    </row>
    <row r="46" spans="1:20" x14ac:dyDescent="0.2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</row>
    <row r="47" spans="1:20" x14ac:dyDescent="0.2">
      <c r="A47" s="173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</row>
    <row r="48" spans="1:20" x14ac:dyDescent="0.2">
      <c r="A48" s="173"/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</row>
    <row r="49" spans="1:20" x14ac:dyDescent="0.2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</row>
    <row r="50" spans="1:20" x14ac:dyDescent="0.2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</row>
    <row r="51" spans="1:20" x14ac:dyDescent="0.2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</row>
    <row r="52" spans="1:20" x14ac:dyDescent="0.2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</row>
    <row r="53" spans="1:20" x14ac:dyDescent="0.2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</row>
    <row r="54" spans="1:20" x14ac:dyDescent="0.2">
      <c r="A54" s="173"/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</row>
    <row r="55" spans="1:20" x14ac:dyDescent="0.2">
      <c r="A55" s="173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</row>
  </sheetData>
  <sheetProtection selectLockedCells="1" selectUnlockedCells="1"/>
  <mergeCells count="6">
    <mergeCell ref="A38:A40"/>
    <mergeCell ref="A8:A10"/>
    <mergeCell ref="A14:A16"/>
    <mergeCell ref="A20:A22"/>
    <mergeCell ref="A26:A28"/>
    <mergeCell ref="A32:A34"/>
  </mergeCells>
  <conditionalFormatting sqref="P8:P41">
    <cfRule type="expression" dxfId="43" priority="17" stopIfTrue="1">
      <formula>AA8</formula>
    </cfRule>
  </conditionalFormatting>
  <conditionalFormatting sqref="P14:P17">
    <cfRule type="expression" dxfId="42" priority="16" stopIfTrue="1">
      <formula>AA14</formula>
    </cfRule>
  </conditionalFormatting>
  <conditionalFormatting sqref="P14:P17">
    <cfRule type="expression" dxfId="41" priority="15" stopIfTrue="1">
      <formula>AA14</formula>
    </cfRule>
  </conditionalFormatting>
  <conditionalFormatting sqref="P14:P17">
    <cfRule type="expression" dxfId="40" priority="14" stopIfTrue="1">
      <formula>AA14</formula>
    </cfRule>
  </conditionalFormatting>
  <conditionalFormatting sqref="P20:P23">
    <cfRule type="expression" dxfId="39" priority="13" stopIfTrue="1">
      <formula>AA20</formula>
    </cfRule>
  </conditionalFormatting>
  <conditionalFormatting sqref="P20:P23">
    <cfRule type="expression" dxfId="38" priority="12" stopIfTrue="1">
      <formula>AA20</formula>
    </cfRule>
  </conditionalFormatting>
  <conditionalFormatting sqref="P20:P23">
    <cfRule type="expression" dxfId="37" priority="11" stopIfTrue="1">
      <formula>AA20</formula>
    </cfRule>
  </conditionalFormatting>
  <conditionalFormatting sqref="P26:P29">
    <cfRule type="expression" dxfId="36" priority="10" stopIfTrue="1">
      <formula>AA26</formula>
    </cfRule>
  </conditionalFormatting>
  <conditionalFormatting sqref="P26:P29">
    <cfRule type="expression" dxfId="35" priority="9" stopIfTrue="1">
      <formula>AA26</formula>
    </cfRule>
  </conditionalFormatting>
  <conditionalFormatting sqref="P26:P29">
    <cfRule type="expression" dxfId="34" priority="8" stopIfTrue="1">
      <formula>AA26</formula>
    </cfRule>
  </conditionalFormatting>
  <conditionalFormatting sqref="P32:P35">
    <cfRule type="expression" dxfId="33" priority="7" stopIfTrue="1">
      <formula>AA32</formula>
    </cfRule>
  </conditionalFormatting>
  <conditionalFormatting sqref="P32:P35">
    <cfRule type="expression" dxfId="32" priority="6" stopIfTrue="1">
      <formula>AA32</formula>
    </cfRule>
  </conditionalFormatting>
  <conditionalFormatting sqref="P32:P35">
    <cfRule type="expression" dxfId="31" priority="5" stopIfTrue="1">
      <formula>AA32</formula>
    </cfRule>
  </conditionalFormatting>
  <conditionalFormatting sqref="P38:P41">
    <cfRule type="expression" dxfId="30" priority="4" stopIfTrue="1">
      <formula>AA38</formula>
    </cfRule>
  </conditionalFormatting>
  <conditionalFormatting sqref="P38:P41">
    <cfRule type="expression" dxfId="29" priority="3" stopIfTrue="1">
      <formula>AA38</formula>
    </cfRule>
  </conditionalFormatting>
  <conditionalFormatting sqref="P38:P41">
    <cfRule type="expression" dxfId="28" priority="2" stopIfTrue="1">
      <formula>AA38</formula>
    </cfRule>
  </conditionalFormatting>
  <conditionalFormatting sqref="C8:O8 C14:O14 C20:O20 C32:O32 C38:O38 C26:O26">
    <cfRule type="cellIs" dxfId="27" priority="1" stopIfTrue="1" operator="equal">
      <formula>$Q8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1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161" customWidth="1"/>
    <col min="2" max="2" width="7.7109375" style="161" customWidth="1"/>
    <col min="3" max="15" width="8.7109375" style="161" customWidth="1"/>
    <col min="16" max="16" width="11.7109375" style="161" customWidth="1"/>
    <col min="17" max="17" width="6.7109375" style="161" customWidth="1"/>
    <col min="18" max="16384" width="9.140625" style="161"/>
  </cols>
  <sheetData>
    <row r="1" spans="1:20" ht="21.95" customHeight="1" x14ac:dyDescent="0.2">
      <c r="A1" s="137" t="s">
        <v>15</v>
      </c>
      <c r="B1" s="156"/>
      <c r="C1" s="157"/>
      <c r="D1" s="157"/>
      <c r="E1" s="157"/>
      <c r="F1" s="157"/>
      <c r="G1" s="157"/>
      <c r="H1" s="157"/>
      <c r="I1" s="158"/>
      <c r="J1" s="178" t="s">
        <v>61</v>
      </c>
      <c r="K1" s="138"/>
      <c r="L1" s="138"/>
      <c r="M1" s="138"/>
      <c r="N1" s="138"/>
      <c r="O1" s="159"/>
      <c r="P1" s="160"/>
    </row>
    <row r="2" spans="1:20" ht="5.0999999999999996" customHeight="1" thickBot="1" x14ac:dyDescent="0.25">
      <c r="A2" s="139"/>
      <c r="B2" s="162"/>
      <c r="C2" s="163"/>
      <c r="D2" s="163"/>
      <c r="E2" s="163"/>
      <c r="F2" s="163"/>
      <c r="G2" s="163"/>
      <c r="H2" s="163"/>
      <c r="I2" s="164"/>
      <c r="J2" s="163"/>
      <c r="K2" s="120"/>
      <c r="L2" s="162"/>
      <c r="M2" s="120"/>
      <c r="N2" s="162"/>
      <c r="O2" s="162"/>
      <c r="P2" s="165"/>
    </row>
    <row r="3" spans="1:20" ht="21.95" customHeight="1" thickBot="1" x14ac:dyDescent="0.25">
      <c r="A3" s="139" t="s">
        <v>0</v>
      </c>
      <c r="B3" s="141">
        <v>9</v>
      </c>
      <c r="C3" s="121" t="s">
        <v>62</v>
      </c>
      <c r="D3" s="121"/>
      <c r="E3" s="121"/>
      <c r="F3" s="121"/>
      <c r="G3" s="121"/>
      <c r="H3" s="121"/>
      <c r="I3" s="164"/>
      <c r="J3" s="194" t="s">
        <v>52</v>
      </c>
      <c r="K3" s="120"/>
      <c r="L3" s="162"/>
      <c r="M3" s="120"/>
      <c r="N3" s="162"/>
      <c r="O3" s="162"/>
      <c r="P3" s="165"/>
    </row>
    <row r="4" spans="1:20" ht="5.0999999999999996" customHeight="1" thickBot="1" x14ac:dyDescent="0.3">
      <c r="A4" s="142"/>
      <c r="B4" s="143"/>
      <c r="C4" s="166"/>
      <c r="D4" s="166"/>
      <c r="E4" s="166"/>
      <c r="F4" s="166"/>
      <c r="G4" s="166"/>
      <c r="H4" s="166"/>
      <c r="I4" s="145"/>
      <c r="J4" s="143"/>
      <c r="K4" s="143"/>
      <c r="L4" s="167"/>
      <c r="M4" s="143"/>
      <c r="N4" s="167"/>
      <c r="O4" s="167"/>
      <c r="P4" s="168"/>
    </row>
    <row r="5" spans="1:20" s="179" customFormat="1" ht="114.95" customHeight="1" thickBot="1" x14ac:dyDescent="0.25">
      <c r="A5" s="147" t="s">
        <v>2</v>
      </c>
      <c r="B5" s="147" t="s">
        <v>3</v>
      </c>
      <c r="C5" s="193" t="s">
        <v>67</v>
      </c>
      <c r="D5" s="193" t="s">
        <v>44</v>
      </c>
      <c r="E5" s="193" t="s">
        <v>45</v>
      </c>
      <c r="F5" s="195" t="s">
        <v>48</v>
      </c>
      <c r="G5" s="193" t="s">
        <v>46</v>
      </c>
      <c r="H5" s="193" t="s">
        <v>25</v>
      </c>
      <c r="I5" s="193" t="s">
        <v>24</v>
      </c>
      <c r="J5" s="193" t="s">
        <v>23</v>
      </c>
      <c r="K5" s="193" t="s">
        <v>36</v>
      </c>
      <c r="L5" s="193" t="s">
        <v>22</v>
      </c>
      <c r="M5" s="193" t="s">
        <v>21</v>
      </c>
      <c r="N5" s="193" t="s">
        <v>20</v>
      </c>
      <c r="O5" s="116" t="s">
        <v>19</v>
      </c>
      <c r="P5" s="147" t="s">
        <v>14</v>
      </c>
      <c r="Q5" s="134" t="s">
        <v>4</v>
      </c>
    </row>
    <row r="6" spans="1:20" s="170" customFormat="1" ht="15.6" customHeight="1" x14ac:dyDescent="0.15">
      <c r="A6" s="180"/>
      <c r="B6" s="148" t="s">
        <v>5</v>
      </c>
      <c r="C6" s="197"/>
      <c r="D6" s="146">
        <v>0</v>
      </c>
      <c r="E6" s="146">
        <v>0</v>
      </c>
      <c r="F6" s="94" t="s">
        <v>49</v>
      </c>
      <c r="G6" s="95">
        <v>1</v>
      </c>
      <c r="H6" s="146">
        <v>0</v>
      </c>
      <c r="I6" s="146">
        <v>0</v>
      </c>
      <c r="J6" s="146">
        <v>0</v>
      </c>
      <c r="K6" s="146">
        <v>0</v>
      </c>
      <c r="L6" s="146">
        <v>2</v>
      </c>
      <c r="M6" s="146">
        <v>0</v>
      </c>
      <c r="N6" s="146">
        <v>1</v>
      </c>
      <c r="O6" s="34">
        <v>0</v>
      </c>
      <c r="P6" s="152" t="s">
        <v>6</v>
      </c>
      <c r="Q6" s="169"/>
      <c r="R6" s="173"/>
      <c r="S6" s="173"/>
      <c r="T6" s="173"/>
    </row>
    <row r="7" spans="1:20" s="170" customFormat="1" ht="15.6" customHeight="1" x14ac:dyDescent="0.2">
      <c r="A7" s="219">
        <v>6.32</v>
      </c>
      <c r="B7" s="150" t="s">
        <v>7</v>
      </c>
      <c r="C7" s="123">
        <v>2</v>
      </c>
      <c r="D7" s="123">
        <v>2</v>
      </c>
      <c r="E7" s="123">
        <v>0</v>
      </c>
      <c r="F7" s="99" t="s">
        <v>49</v>
      </c>
      <c r="G7" s="100">
        <v>0</v>
      </c>
      <c r="H7" s="123">
        <v>0</v>
      </c>
      <c r="I7" s="123">
        <v>0</v>
      </c>
      <c r="J7" s="123">
        <v>0</v>
      </c>
      <c r="K7" s="123">
        <v>0</v>
      </c>
      <c r="L7" s="123">
        <v>0</v>
      </c>
      <c r="M7" s="123">
        <v>0</v>
      </c>
      <c r="N7" s="123">
        <v>0</v>
      </c>
      <c r="O7" s="20"/>
      <c r="P7" s="153">
        <f>SUM(C7:N7)</f>
        <v>4</v>
      </c>
      <c r="Q7" s="135"/>
      <c r="R7" s="173"/>
      <c r="S7" s="173"/>
      <c r="T7" s="173"/>
    </row>
    <row r="8" spans="1:20" s="170" customFormat="1" ht="15.6" customHeight="1" x14ac:dyDescent="0.2">
      <c r="A8" s="229" t="s">
        <v>50</v>
      </c>
      <c r="B8" s="150" t="s">
        <v>8</v>
      </c>
      <c r="C8" s="124">
        <f>C7</f>
        <v>2</v>
      </c>
      <c r="D8" s="124">
        <f t="shared" ref="D8:N8" si="0">C8-D6+D7</f>
        <v>4</v>
      </c>
      <c r="E8" s="124">
        <f t="shared" si="0"/>
        <v>4</v>
      </c>
      <c r="F8" s="104" t="s">
        <v>49</v>
      </c>
      <c r="G8" s="105">
        <f>E8-G6+G7</f>
        <v>3</v>
      </c>
      <c r="H8" s="124">
        <f t="shared" si="0"/>
        <v>3</v>
      </c>
      <c r="I8" s="124">
        <f t="shared" si="0"/>
        <v>3</v>
      </c>
      <c r="J8" s="124">
        <f t="shared" si="0"/>
        <v>3</v>
      </c>
      <c r="K8" s="124">
        <f t="shared" si="0"/>
        <v>3</v>
      </c>
      <c r="L8" s="124">
        <f t="shared" si="0"/>
        <v>1</v>
      </c>
      <c r="M8" s="124">
        <f t="shared" si="0"/>
        <v>1</v>
      </c>
      <c r="N8" s="124">
        <f t="shared" si="0"/>
        <v>0</v>
      </c>
      <c r="O8" s="37">
        <f>N8-O6</f>
        <v>0</v>
      </c>
      <c r="P8" s="154"/>
      <c r="Q8" s="122">
        <f>MAX(C8:O8)</f>
        <v>4</v>
      </c>
      <c r="R8" s="173"/>
      <c r="S8" s="173"/>
      <c r="T8" s="173"/>
    </row>
    <row r="9" spans="1:20" s="170" customFormat="1" ht="15.6" customHeight="1" x14ac:dyDescent="0.2">
      <c r="A9" s="230"/>
      <c r="B9" s="150" t="s">
        <v>9</v>
      </c>
      <c r="C9" s="207"/>
      <c r="D9" s="207"/>
      <c r="E9" s="6">
        <v>6.37</v>
      </c>
      <c r="F9" s="203" t="s">
        <v>49</v>
      </c>
      <c r="G9" s="208"/>
      <c r="H9" s="207"/>
      <c r="I9" s="207"/>
      <c r="J9" s="207"/>
      <c r="K9" s="207"/>
      <c r="L9" s="6">
        <v>6.45</v>
      </c>
      <c r="M9" s="207"/>
      <c r="N9" s="207"/>
      <c r="O9" s="209">
        <v>6.49</v>
      </c>
      <c r="P9" s="155">
        <v>17</v>
      </c>
      <c r="Q9" s="135"/>
      <c r="R9" s="173"/>
      <c r="S9" s="173"/>
      <c r="T9" s="173"/>
    </row>
    <row r="10" spans="1:20" s="170" customFormat="1" ht="15.6" customHeight="1" x14ac:dyDescent="0.2">
      <c r="A10" s="231"/>
      <c r="B10" s="151" t="s">
        <v>10</v>
      </c>
      <c r="C10" s="126">
        <v>6.32</v>
      </c>
      <c r="D10" s="210"/>
      <c r="E10" s="126">
        <f>E9</f>
        <v>6.37</v>
      </c>
      <c r="F10" s="109" t="s">
        <v>49</v>
      </c>
      <c r="G10" s="211"/>
      <c r="H10" s="210"/>
      <c r="I10" s="210"/>
      <c r="J10" s="210"/>
      <c r="K10" s="210"/>
      <c r="L10" s="126">
        <f>L9</f>
        <v>6.45</v>
      </c>
      <c r="M10" s="210"/>
      <c r="N10" s="210"/>
      <c r="O10" s="212"/>
      <c r="P10" s="154"/>
      <c r="Q10" s="136"/>
      <c r="R10" s="173"/>
      <c r="S10" s="173"/>
      <c r="T10" s="173"/>
    </row>
    <row r="11" spans="1:20" s="170" customFormat="1" ht="15.6" customHeight="1" thickBot="1" x14ac:dyDescent="0.25">
      <c r="A11" s="220">
        <v>216</v>
      </c>
      <c r="B11" s="175" t="s">
        <v>11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61"/>
      <c r="P11" s="177"/>
      <c r="Q11" s="122"/>
      <c r="R11" s="173"/>
      <c r="S11" s="173"/>
      <c r="T11" s="173"/>
    </row>
    <row r="12" spans="1:20" ht="15.6" customHeight="1" x14ac:dyDescent="0.2">
      <c r="A12" s="221"/>
      <c r="B12" s="148" t="s">
        <v>5</v>
      </c>
      <c r="C12" s="207"/>
      <c r="D12" s="146">
        <v>0</v>
      </c>
      <c r="E12" s="146">
        <v>0</v>
      </c>
      <c r="F12" s="81">
        <v>0</v>
      </c>
      <c r="G12" s="146">
        <v>0</v>
      </c>
      <c r="H12" s="146">
        <v>0</v>
      </c>
      <c r="I12" s="146">
        <v>2</v>
      </c>
      <c r="J12" s="146">
        <v>0</v>
      </c>
      <c r="K12" s="146">
        <v>0</v>
      </c>
      <c r="L12" s="146">
        <v>1</v>
      </c>
      <c r="M12" s="146">
        <v>1</v>
      </c>
      <c r="N12" s="146">
        <v>6</v>
      </c>
      <c r="O12" s="34">
        <v>1</v>
      </c>
      <c r="P12" s="152" t="s">
        <v>6</v>
      </c>
      <c r="Q12" s="169"/>
      <c r="R12" s="173"/>
      <c r="S12" s="173"/>
      <c r="T12" s="173"/>
    </row>
    <row r="13" spans="1:20" ht="15.6" customHeight="1" x14ac:dyDescent="0.2">
      <c r="A13" s="219">
        <v>9.4499999999999993</v>
      </c>
      <c r="B13" s="150" t="s">
        <v>7</v>
      </c>
      <c r="C13" s="123">
        <v>11</v>
      </c>
      <c r="D13" s="123">
        <v>0</v>
      </c>
      <c r="E13" s="123">
        <v>0</v>
      </c>
      <c r="F13" s="82">
        <v>0</v>
      </c>
      <c r="G13" s="123">
        <v>0</v>
      </c>
      <c r="H13" s="123">
        <v>0</v>
      </c>
      <c r="I13" s="123">
        <v>0</v>
      </c>
      <c r="J13" s="123">
        <v>0</v>
      </c>
      <c r="K13" s="123">
        <v>0</v>
      </c>
      <c r="L13" s="123">
        <v>0</v>
      </c>
      <c r="M13" s="123">
        <v>0</v>
      </c>
      <c r="N13" s="123">
        <v>0</v>
      </c>
      <c r="O13" s="20"/>
      <c r="P13" s="153">
        <f>SUM(C13:N13)</f>
        <v>11</v>
      </c>
      <c r="Q13" s="135"/>
      <c r="R13" s="173"/>
      <c r="S13" s="173"/>
      <c r="T13" s="173"/>
    </row>
    <row r="14" spans="1:20" ht="15.6" customHeight="1" x14ac:dyDescent="0.2">
      <c r="A14" s="229" t="s">
        <v>50</v>
      </c>
      <c r="B14" s="150" t="s">
        <v>8</v>
      </c>
      <c r="C14" s="124">
        <f>C13</f>
        <v>11</v>
      </c>
      <c r="D14" s="124">
        <f t="shared" ref="D14:N14" si="1">C14-D12+D13</f>
        <v>11</v>
      </c>
      <c r="E14" s="124">
        <f t="shared" si="1"/>
        <v>11</v>
      </c>
      <c r="F14" s="83">
        <f t="shared" si="1"/>
        <v>11</v>
      </c>
      <c r="G14" s="124">
        <f t="shared" si="1"/>
        <v>11</v>
      </c>
      <c r="H14" s="124">
        <f t="shared" si="1"/>
        <v>11</v>
      </c>
      <c r="I14" s="124">
        <f t="shared" si="1"/>
        <v>9</v>
      </c>
      <c r="J14" s="124">
        <f t="shared" si="1"/>
        <v>9</v>
      </c>
      <c r="K14" s="124">
        <f t="shared" si="1"/>
        <v>9</v>
      </c>
      <c r="L14" s="124">
        <f t="shared" si="1"/>
        <v>8</v>
      </c>
      <c r="M14" s="124">
        <f t="shared" si="1"/>
        <v>7</v>
      </c>
      <c r="N14" s="124">
        <f t="shared" si="1"/>
        <v>1</v>
      </c>
      <c r="O14" s="37">
        <f>N14-O12</f>
        <v>0</v>
      </c>
      <c r="P14" s="154"/>
      <c r="Q14" s="122">
        <f>MAX(C14:O14)</f>
        <v>11</v>
      </c>
      <c r="R14" s="173"/>
      <c r="S14" s="173"/>
      <c r="T14" s="173"/>
    </row>
    <row r="15" spans="1:20" ht="15.6" customHeight="1" x14ac:dyDescent="0.2">
      <c r="A15" s="230"/>
      <c r="B15" s="150" t="s">
        <v>9</v>
      </c>
      <c r="C15" s="207"/>
      <c r="D15" s="207"/>
      <c r="E15" s="6">
        <v>9.5</v>
      </c>
      <c r="F15" s="117">
        <v>9.5299999999999994</v>
      </c>
      <c r="G15" s="207"/>
      <c r="H15" s="207"/>
      <c r="I15" s="207"/>
      <c r="J15" s="207"/>
      <c r="K15" s="207"/>
      <c r="L15" s="6">
        <v>10.02</v>
      </c>
      <c r="M15" s="207"/>
      <c r="N15" s="207"/>
      <c r="O15" s="209">
        <v>10.06</v>
      </c>
      <c r="P15" s="155">
        <v>21</v>
      </c>
      <c r="Q15" s="135"/>
      <c r="R15" s="173"/>
      <c r="S15" s="173"/>
      <c r="T15" s="173"/>
    </row>
    <row r="16" spans="1:20" ht="15.6" customHeight="1" x14ac:dyDescent="0.2">
      <c r="A16" s="231"/>
      <c r="B16" s="151" t="s">
        <v>10</v>
      </c>
      <c r="C16" s="126">
        <v>9.4499999999999993</v>
      </c>
      <c r="D16" s="210"/>
      <c r="E16" s="126">
        <f>E15</f>
        <v>9.5</v>
      </c>
      <c r="F16" s="84">
        <f>F15</f>
        <v>9.5299999999999994</v>
      </c>
      <c r="G16" s="213"/>
      <c r="H16" s="210"/>
      <c r="I16" s="210"/>
      <c r="J16" s="210"/>
      <c r="K16" s="210"/>
      <c r="L16" s="126">
        <f>L15</f>
        <v>10.02</v>
      </c>
      <c r="M16" s="210"/>
      <c r="N16" s="210"/>
      <c r="O16" s="212"/>
      <c r="P16" s="154"/>
      <c r="Q16" s="136"/>
      <c r="R16" s="173"/>
      <c r="S16" s="173"/>
      <c r="T16" s="173"/>
    </row>
    <row r="17" spans="1:20" ht="15.6" customHeight="1" thickBot="1" x14ac:dyDescent="0.25">
      <c r="A17" s="220">
        <v>216</v>
      </c>
      <c r="B17" s="175" t="s">
        <v>11</v>
      </c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61"/>
      <c r="P17" s="177"/>
      <c r="Q17" s="122"/>
      <c r="R17" s="173"/>
      <c r="S17" s="173"/>
      <c r="T17" s="173"/>
    </row>
    <row r="18" spans="1:20" ht="15.6" customHeight="1" x14ac:dyDescent="0.2">
      <c r="A18" s="221"/>
      <c r="B18" s="148" t="s">
        <v>5</v>
      </c>
      <c r="C18" s="207"/>
      <c r="D18" s="146">
        <v>0</v>
      </c>
      <c r="E18" s="146">
        <v>1</v>
      </c>
      <c r="F18" s="81">
        <v>1</v>
      </c>
      <c r="G18" s="146">
        <v>4</v>
      </c>
      <c r="H18" s="146">
        <v>0</v>
      </c>
      <c r="I18" s="146">
        <v>0</v>
      </c>
      <c r="J18" s="146">
        <v>3</v>
      </c>
      <c r="K18" s="146">
        <v>0</v>
      </c>
      <c r="L18" s="146">
        <v>3</v>
      </c>
      <c r="M18" s="146">
        <v>0</v>
      </c>
      <c r="N18" s="146">
        <v>1</v>
      </c>
      <c r="O18" s="34">
        <v>2</v>
      </c>
      <c r="P18" s="152" t="s">
        <v>6</v>
      </c>
      <c r="Q18" s="169"/>
      <c r="R18" s="173"/>
      <c r="S18" s="173"/>
      <c r="T18" s="173"/>
    </row>
    <row r="19" spans="1:20" ht="15.6" customHeight="1" x14ac:dyDescent="0.2">
      <c r="A19" s="219">
        <v>13.32</v>
      </c>
      <c r="B19" s="150" t="s">
        <v>7</v>
      </c>
      <c r="C19" s="123">
        <v>10</v>
      </c>
      <c r="D19" s="123">
        <v>3</v>
      </c>
      <c r="E19" s="123">
        <v>2</v>
      </c>
      <c r="F19" s="82">
        <v>0</v>
      </c>
      <c r="G19" s="123">
        <v>1</v>
      </c>
      <c r="H19" s="123">
        <v>0</v>
      </c>
      <c r="I19" s="123">
        <v>0</v>
      </c>
      <c r="J19" s="123">
        <v>0</v>
      </c>
      <c r="K19" s="123">
        <v>0</v>
      </c>
      <c r="L19" s="123">
        <v>0</v>
      </c>
      <c r="M19" s="123">
        <v>0</v>
      </c>
      <c r="N19" s="123">
        <v>2</v>
      </c>
      <c r="O19" s="20"/>
      <c r="P19" s="153">
        <f>SUM(C19:N19)</f>
        <v>18</v>
      </c>
      <c r="Q19" s="135"/>
      <c r="R19" s="173"/>
      <c r="S19" s="173"/>
      <c r="T19" s="173"/>
    </row>
    <row r="20" spans="1:20" ht="15.6" customHeight="1" x14ac:dyDescent="0.2">
      <c r="A20" s="229" t="s">
        <v>50</v>
      </c>
      <c r="B20" s="150" t="s">
        <v>8</v>
      </c>
      <c r="C20" s="124">
        <f>C19</f>
        <v>10</v>
      </c>
      <c r="D20" s="124">
        <f t="shared" ref="D20:N20" si="2">C20-D18+D19</f>
        <v>13</v>
      </c>
      <c r="E20" s="124">
        <f t="shared" si="2"/>
        <v>14</v>
      </c>
      <c r="F20" s="83">
        <f t="shared" si="2"/>
        <v>13</v>
      </c>
      <c r="G20" s="124">
        <f t="shared" si="2"/>
        <v>10</v>
      </c>
      <c r="H20" s="124">
        <f t="shared" si="2"/>
        <v>10</v>
      </c>
      <c r="I20" s="124">
        <f t="shared" si="2"/>
        <v>10</v>
      </c>
      <c r="J20" s="124">
        <f t="shared" si="2"/>
        <v>7</v>
      </c>
      <c r="K20" s="124">
        <f t="shared" si="2"/>
        <v>7</v>
      </c>
      <c r="L20" s="124">
        <f t="shared" si="2"/>
        <v>4</v>
      </c>
      <c r="M20" s="124">
        <f t="shared" si="2"/>
        <v>4</v>
      </c>
      <c r="N20" s="124">
        <f t="shared" si="2"/>
        <v>5</v>
      </c>
      <c r="O20" s="37">
        <f>N20-O18</f>
        <v>3</v>
      </c>
      <c r="P20" s="154"/>
      <c r="Q20" s="122">
        <f>MAX(C20:O20)</f>
        <v>14</v>
      </c>
      <c r="R20" s="173"/>
      <c r="S20" s="173"/>
      <c r="T20" s="173"/>
    </row>
    <row r="21" spans="1:20" ht="15.6" customHeight="1" x14ac:dyDescent="0.2">
      <c r="A21" s="230"/>
      <c r="B21" s="150" t="s">
        <v>9</v>
      </c>
      <c r="C21" s="207"/>
      <c r="D21" s="207"/>
      <c r="E21" s="6">
        <v>13.37</v>
      </c>
      <c r="F21" s="117">
        <v>13.41</v>
      </c>
      <c r="G21" s="207"/>
      <c r="H21" s="207"/>
      <c r="I21" s="207"/>
      <c r="J21" s="207"/>
      <c r="K21" s="207"/>
      <c r="L21" s="6">
        <v>13.5</v>
      </c>
      <c r="M21" s="207"/>
      <c r="N21" s="207"/>
      <c r="O21" s="209">
        <v>13.53</v>
      </c>
      <c r="P21" s="155">
        <v>21</v>
      </c>
      <c r="Q21" s="135"/>
      <c r="R21" s="173"/>
      <c r="S21" s="173"/>
      <c r="T21" s="173"/>
    </row>
    <row r="22" spans="1:20" ht="15.6" customHeight="1" x14ac:dyDescent="0.2">
      <c r="A22" s="231"/>
      <c r="B22" s="151" t="s">
        <v>10</v>
      </c>
      <c r="C22" s="126">
        <v>13.32</v>
      </c>
      <c r="D22" s="210"/>
      <c r="E22" s="126">
        <f>E21</f>
        <v>13.37</v>
      </c>
      <c r="F22" s="84">
        <f>F21</f>
        <v>13.41</v>
      </c>
      <c r="G22" s="213"/>
      <c r="H22" s="210"/>
      <c r="I22" s="210"/>
      <c r="J22" s="210"/>
      <c r="K22" s="210"/>
      <c r="L22" s="126">
        <f>L21</f>
        <v>13.5</v>
      </c>
      <c r="M22" s="210"/>
      <c r="N22" s="210"/>
      <c r="O22" s="212"/>
      <c r="P22" s="154"/>
      <c r="Q22" s="136"/>
      <c r="R22" s="173"/>
      <c r="S22" s="173"/>
      <c r="T22" s="173"/>
    </row>
    <row r="23" spans="1:20" ht="15.6" customHeight="1" thickBot="1" x14ac:dyDescent="0.25">
      <c r="A23" s="220">
        <v>216</v>
      </c>
      <c r="B23" s="175" t="s">
        <v>11</v>
      </c>
      <c r="C23" s="206" t="s">
        <v>58</v>
      </c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61"/>
      <c r="P23" s="177"/>
      <c r="Q23" s="122"/>
      <c r="R23" s="173"/>
      <c r="S23" s="173"/>
      <c r="T23" s="173"/>
    </row>
    <row r="24" spans="1:20" ht="15.6" customHeight="1" x14ac:dyDescent="0.2">
      <c r="A24" s="221"/>
      <c r="B24" s="148" t="s">
        <v>5</v>
      </c>
      <c r="C24" s="207"/>
      <c r="D24" s="146">
        <v>0</v>
      </c>
      <c r="E24" s="146">
        <v>5</v>
      </c>
      <c r="F24" s="94" t="s">
        <v>49</v>
      </c>
      <c r="G24" s="95">
        <v>3</v>
      </c>
      <c r="H24" s="146">
        <v>1</v>
      </c>
      <c r="I24" s="146">
        <v>1</v>
      </c>
      <c r="J24" s="146">
        <v>0</v>
      </c>
      <c r="K24" s="146">
        <v>0</v>
      </c>
      <c r="L24" s="146">
        <v>2</v>
      </c>
      <c r="M24" s="146">
        <v>0</v>
      </c>
      <c r="N24" s="146">
        <v>0</v>
      </c>
      <c r="O24" s="34">
        <v>0</v>
      </c>
      <c r="P24" s="152" t="s">
        <v>6</v>
      </c>
      <c r="Q24" s="169"/>
      <c r="R24" s="173"/>
      <c r="S24" s="173"/>
      <c r="T24" s="173"/>
    </row>
    <row r="25" spans="1:20" ht="15.6" customHeight="1" x14ac:dyDescent="0.2">
      <c r="A25" s="219">
        <v>15.38</v>
      </c>
      <c r="B25" s="150" t="s">
        <v>7</v>
      </c>
      <c r="C25" s="123">
        <v>7</v>
      </c>
      <c r="D25" s="123">
        <v>5</v>
      </c>
      <c r="E25" s="123">
        <v>0</v>
      </c>
      <c r="F25" s="104" t="s">
        <v>49</v>
      </c>
      <c r="G25" s="100">
        <v>0</v>
      </c>
      <c r="H25" s="123">
        <v>0</v>
      </c>
      <c r="I25" s="123">
        <v>0</v>
      </c>
      <c r="J25" s="123">
        <v>0</v>
      </c>
      <c r="K25" s="123">
        <v>0</v>
      </c>
      <c r="L25" s="123">
        <v>0</v>
      </c>
      <c r="M25" s="123">
        <v>0</v>
      </c>
      <c r="N25" s="123">
        <v>0</v>
      </c>
      <c r="O25" s="20"/>
      <c r="P25" s="153">
        <f>SUM(C25:N25)</f>
        <v>12</v>
      </c>
      <c r="Q25" s="135"/>
      <c r="R25" s="173"/>
      <c r="S25" s="173"/>
      <c r="T25" s="173"/>
    </row>
    <row r="26" spans="1:20" ht="15.6" customHeight="1" x14ac:dyDescent="0.2">
      <c r="A26" s="229" t="s">
        <v>50</v>
      </c>
      <c r="B26" s="150" t="s">
        <v>8</v>
      </c>
      <c r="C26" s="124">
        <f>C25</f>
        <v>7</v>
      </c>
      <c r="D26" s="124">
        <f t="shared" ref="D26:E26" si="3">C26-D24+D25</f>
        <v>12</v>
      </c>
      <c r="E26" s="124">
        <f t="shared" si="3"/>
        <v>7</v>
      </c>
      <c r="F26" s="104" t="s">
        <v>49</v>
      </c>
      <c r="G26" s="105">
        <f>E26-G24+G25</f>
        <v>4</v>
      </c>
      <c r="H26" s="124">
        <f t="shared" ref="H26:N26" si="4">G26-H24+H25</f>
        <v>3</v>
      </c>
      <c r="I26" s="124">
        <f t="shared" si="4"/>
        <v>2</v>
      </c>
      <c r="J26" s="124">
        <f t="shared" si="4"/>
        <v>2</v>
      </c>
      <c r="K26" s="124">
        <f t="shared" si="4"/>
        <v>2</v>
      </c>
      <c r="L26" s="124">
        <f t="shared" si="4"/>
        <v>0</v>
      </c>
      <c r="M26" s="124">
        <f t="shared" si="4"/>
        <v>0</v>
      </c>
      <c r="N26" s="124">
        <f t="shared" si="4"/>
        <v>0</v>
      </c>
      <c r="O26" s="37">
        <f>N26-O24</f>
        <v>0</v>
      </c>
      <c r="P26" s="154"/>
      <c r="Q26" s="122">
        <f>MAX(C26:O26)</f>
        <v>12</v>
      </c>
      <c r="R26" s="173"/>
      <c r="S26" s="173"/>
      <c r="T26" s="173"/>
    </row>
    <row r="27" spans="1:20" ht="15.6" customHeight="1" x14ac:dyDescent="0.2">
      <c r="A27" s="230"/>
      <c r="B27" s="150" t="s">
        <v>9</v>
      </c>
      <c r="C27" s="207"/>
      <c r="D27" s="207"/>
      <c r="E27" s="6">
        <v>15.42</v>
      </c>
      <c r="F27" s="203" t="s">
        <v>49</v>
      </c>
      <c r="G27" s="208"/>
      <c r="H27" s="207"/>
      <c r="I27" s="207"/>
      <c r="J27" s="207"/>
      <c r="K27" s="207"/>
      <c r="L27" s="6">
        <v>15.52</v>
      </c>
      <c r="M27" s="207"/>
      <c r="N27" s="207"/>
      <c r="O27" s="209">
        <v>15.55</v>
      </c>
      <c r="P27" s="155">
        <v>17</v>
      </c>
      <c r="Q27" s="135"/>
      <c r="R27" s="173"/>
      <c r="S27" s="173"/>
      <c r="T27" s="173"/>
    </row>
    <row r="28" spans="1:20" ht="15.6" customHeight="1" x14ac:dyDescent="0.2">
      <c r="A28" s="231"/>
      <c r="B28" s="151" t="s">
        <v>10</v>
      </c>
      <c r="C28" s="126">
        <v>15.38</v>
      </c>
      <c r="D28" s="210"/>
      <c r="E28" s="126">
        <f>E27</f>
        <v>15.42</v>
      </c>
      <c r="F28" s="109" t="s">
        <v>49</v>
      </c>
      <c r="G28" s="211"/>
      <c r="H28" s="210"/>
      <c r="I28" s="210"/>
      <c r="J28" s="210"/>
      <c r="K28" s="210"/>
      <c r="L28" s="126">
        <f>L27</f>
        <v>15.52</v>
      </c>
      <c r="M28" s="210"/>
      <c r="N28" s="210"/>
      <c r="O28" s="212"/>
      <c r="P28" s="154"/>
      <c r="Q28" s="136"/>
      <c r="R28" s="173"/>
      <c r="S28" s="173"/>
      <c r="T28" s="173"/>
    </row>
    <row r="29" spans="1:20" ht="15.6" customHeight="1" thickBot="1" x14ac:dyDescent="0.25">
      <c r="A29" s="220">
        <v>215</v>
      </c>
      <c r="B29" s="175" t="s">
        <v>11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61"/>
      <c r="P29" s="177"/>
      <c r="Q29" s="122"/>
      <c r="R29" s="173"/>
      <c r="S29" s="173"/>
      <c r="T29" s="173"/>
    </row>
    <row r="30" spans="1:20" ht="15.6" customHeight="1" x14ac:dyDescent="0.2">
      <c r="A30" s="221"/>
      <c r="B30" s="148" t="s">
        <v>5</v>
      </c>
      <c r="C30" s="207"/>
      <c r="D30" s="146">
        <v>0</v>
      </c>
      <c r="E30" s="146">
        <v>0</v>
      </c>
      <c r="F30" s="81">
        <v>2</v>
      </c>
      <c r="G30" s="146">
        <v>0</v>
      </c>
      <c r="H30" s="146">
        <v>0</v>
      </c>
      <c r="I30" s="146">
        <v>1</v>
      </c>
      <c r="J30" s="146">
        <v>0</v>
      </c>
      <c r="K30" s="146">
        <v>3</v>
      </c>
      <c r="L30" s="146">
        <v>3</v>
      </c>
      <c r="M30" s="146">
        <v>0</v>
      </c>
      <c r="N30" s="146">
        <v>0</v>
      </c>
      <c r="O30" s="34">
        <v>0</v>
      </c>
      <c r="P30" s="152" t="s">
        <v>6</v>
      </c>
      <c r="Q30" s="169"/>
      <c r="R30" s="173"/>
      <c r="S30" s="173"/>
      <c r="T30" s="173"/>
    </row>
    <row r="31" spans="1:20" ht="15.6" customHeight="1" x14ac:dyDescent="0.2">
      <c r="A31" s="219">
        <v>18.350000000000001</v>
      </c>
      <c r="B31" s="150" t="s">
        <v>7</v>
      </c>
      <c r="C31" s="123">
        <v>8</v>
      </c>
      <c r="D31" s="123">
        <v>1</v>
      </c>
      <c r="E31" s="123">
        <v>0</v>
      </c>
      <c r="F31" s="82">
        <v>0</v>
      </c>
      <c r="G31" s="123">
        <v>0</v>
      </c>
      <c r="H31" s="123">
        <v>0</v>
      </c>
      <c r="I31" s="123">
        <v>0</v>
      </c>
      <c r="J31" s="123">
        <v>0</v>
      </c>
      <c r="K31" s="123">
        <v>0</v>
      </c>
      <c r="L31" s="123">
        <v>0</v>
      </c>
      <c r="M31" s="123">
        <v>0</v>
      </c>
      <c r="N31" s="123">
        <v>0</v>
      </c>
      <c r="O31" s="20"/>
      <c r="P31" s="153">
        <f>SUM(C31:N31)</f>
        <v>9</v>
      </c>
      <c r="Q31" s="135"/>
      <c r="R31" s="173"/>
      <c r="S31" s="173"/>
      <c r="T31" s="173"/>
    </row>
    <row r="32" spans="1:20" ht="15.6" customHeight="1" x14ac:dyDescent="0.2">
      <c r="A32" s="229" t="s">
        <v>50</v>
      </c>
      <c r="B32" s="150" t="s">
        <v>8</v>
      </c>
      <c r="C32" s="124">
        <f>C31</f>
        <v>8</v>
      </c>
      <c r="D32" s="124">
        <f t="shared" ref="D32:N32" si="5">C32-D30+D31</f>
        <v>9</v>
      </c>
      <c r="E32" s="124">
        <f t="shared" si="5"/>
        <v>9</v>
      </c>
      <c r="F32" s="83">
        <f t="shared" si="5"/>
        <v>7</v>
      </c>
      <c r="G32" s="124">
        <f t="shared" si="5"/>
        <v>7</v>
      </c>
      <c r="H32" s="124">
        <f t="shared" si="5"/>
        <v>7</v>
      </c>
      <c r="I32" s="124">
        <f t="shared" si="5"/>
        <v>6</v>
      </c>
      <c r="J32" s="124">
        <f t="shared" si="5"/>
        <v>6</v>
      </c>
      <c r="K32" s="124">
        <f t="shared" si="5"/>
        <v>3</v>
      </c>
      <c r="L32" s="124">
        <f t="shared" si="5"/>
        <v>0</v>
      </c>
      <c r="M32" s="124">
        <f t="shared" si="5"/>
        <v>0</v>
      </c>
      <c r="N32" s="124">
        <f t="shared" si="5"/>
        <v>0</v>
      </c>
      <c r="O32" s="37">
        <f>N32-O30</f>
        <v>0</v>
      </c>
      <c r="P32" s="154"/>
      <c r="Q32" s="122">
        <f>MAX(C32:O32)</f>
        <v>9</v>
      </c>
      <c r="R32" s="173"/>
      <c r="S32" s="173"/>
      <c r="T32" s="173"/>
    </row>
    <row r="33" spans="1:20" ht="15.6" customHeight="1" x14ac:dyDescent="0.2">
      <c r="A33" s="230"/>
      <c r="B33" s="150" t="s">
        <v>9</v>
      </c>
      <c r="C33" s="207"/>
      <c r="D33" s="207"/>
      <c r="E33" s="6">
        <v>18.39</v>
      </c>
      <c r="F33" s="117">
        <v>18.43</v>
      </c>
      <c r="G33" s="207"/>
      <c r="H33" s="207"/>
      <c r="I33" s="207"/>
      <c r="J33" s="207"/>
      <c r="K33" s="207"/>
      <c r="L33" s="6">
        <v>18.52</v>
      </c>
      <c r="M33" s="207"/>
      <c r="N33" s="207"/>
      <c r="O33" s="209">
        <v>18.54</v>
      </c>
      <c r="P33" s="155">
        <v>19</v>
      </c>
      <c r="Q33" s="135"/>
      <c r="R33" s="173"/>
      <c r="S33" s="173"/>
      <c r="T33" s="173"/>
    </row>
    <row r="34" spans="1:20" ht="15.6" customHeight="1" x14ac:dyDescent="0.2">
      <c r="A34" s="231"/>
      <c r="B34" s="151" t="s">
        <v>10</v>
      </c>
      <c r="C34" s="126">
        <v>18.350000000000001</v>
      </c>
      <c r="D34" s="210"/>
      <c r="E34" s="126">
        <f>E33</f>
        <v>18.39</v>
      </c>
      <c r="F34" s="84">
        <v>18.440000000000001</v>
      </c>
      <c r="G34" s="213"/>
      <c r="H34" s="210"/>
      <c r="I34" s="210"/>
      <c r="J34" s="210"/>
      <c r="K34" s="210"/>
      <c r="L34" s="126">
        <f>L33</f>
        <v>18.52</v>
      </c>
      <c r="M34" s="210"/>
      <c r="N34" s="210"/>
      <c r="O34" s="212"/>
      <c r="P34" s="154"/>
      <c r="Q34" s="136"/>
      <c r="R34" s="173"/>
      <c r="S34" s="173"/>
      <c r="T34" s="173"/>
    </row>
    <row r="35" spans="1:20" ht="15.6" customHeight="1" thickBot="1" x14ac:dyDescent="0.25">
      <c r="A35" s="220">
        <v>215</v>
      </c>
      <c r="B35" s="175" t="s">
        <v>11</v>
      </c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61"/>
      <c r="P35" s="177"/>
      <c r="Q35" s="122"/>
      <c r="R35" s="173"/>
      <c r="S35" s="173"/>
      <c r="T35" s="173"/>
    </row>
    <row r="36" spans="1:20" ht="15.6" customHeight="1" x14ac:dyDescent="0.2">
      <c r="A36" s="221"/>
      <c r="B36" s="148" t="s">
        <v>5</v>
      </c>
      <c r="C36" s="207"/>
      <c r="D36" s="146">
        <v>0</v>
      </c>
      <c r="E36" s="146">
        <v>2</v>
      </c>
      <c r="F36" s="94" t="s">
        <v>49</v>
      </c>
      <c r="G36" s="95">
        <v>2</v>
      </c>
      <c r="H36" s="146">
        <v>0</v>
      </c>
      <c r="I36" s="146">
        <v>0</v>
      </c>
      <c r="J36" s="146">
        <v>2</v>
      </c>
      <c r="K36" s="146">
        <v>0</v>
      </c>
      <c r="L36" s="146">
        <v>2</v>
      </c>
      <c r="M36" s="146">
        <v>0</v>
      </c>
      <c r="N36" s="146">
        <v>0</v>
      </c>
      <c r="O36" s="34">
        <v>0</v>
      </c>
      <c r="P36" s="152" t="s">
        <v>6</v>
      </c>
      <c r="Q36" s="169"/>
      <c r="R36" s="173"/>
      <c r="S36" s="173"/>
      <c r="T36" s="173"/>
    </row>
    <row r="37" spans="1:20" ht="15.6" customHeight="1" x14ac:dyDescent="0.2">
      <c r="A37" s="219">
        <v>20.37</v>
      </c>
      <c r="B37" s="150" t="s">
        <v>7</v>
      </c>
      <c r="C37" s="123">
        <v>6</v>
      </c>
      <c r="D37" s="123">
        <v>3</v>
      </c>
      <c r="E37" s="123">
        <v>0</v>
      </c>
      <c r="F37" s="99" t="s">
        <v>49</v>
      </c>
      <c r="G37" s="100">
        <v>0</v>
      </c>
      <c r="H37" s="123">
        <v>0</v>
      </c>
      <c r="I37" s="123">
        <v>0</v>
      </c>
      <c r="J37" s="123">
        <v>0</v>
      </c>
      <c r="K37" s="123">
        <v>0</v>
      </c>
      <c r="L37" s="123">
        <v>0</v>
      </c>
      <c r="M37" s="123">
        <v>0</v>
      </c>
      <c r="N37" s="123">
        <v>0</v>
      </c>
      <c r="O37" s="20"/>
      <c r="P37" s="153">
        <f>SUM(C37:N37)</f>
        <v>9</v>
      </c>
      <c r="Q37" s="135"/>
      <c r="R37" s="173"/>
      <c r="S37" s="173"/>
      <c r="T37" s="173"/>
    </row>
    <row r="38" spans="1:20" ht="15.6" customHeight="1" x14ac:dyDescent="0.2">
      <c r="A38" s="229" t="s">
        <v>50</v>
      </c>
      <c r="B38" s="150" t="s">
        <v>8</v>
      </c>
      <c r="C38" s="124">
        <f>C37</f>
        <v>6</v>
      </c>
      <c r="D38" s="124">
        <f t="shared" ref="D38:E38" si="6">C38-D36+D37</f>
        <v>9</v>
      </c>
      <c r="E38" s="124">
        <f t="shared" si="6"/>
        <v>7</v>
      </c>
      <c r="F38" s="104" t="s">
        <v>49</v>
      </c>
      <c r="G38" s="105">
        <f>E38-G36+G37</f>
        <v>5</v>
      </c>
      <c r="H38" s="124">
        <f t="shared" ref="H38:N38" si="7">G38-H36+H37</f>
        <v>5</v>
      </c>
      <c r="I38" s="124">
        <f t="shared" si="7"/>
        <v>5</v>
      </c>
      <c r="J38" s="124">
        <f t="shared" si="7"/>
        <v>3</v>
      </c>
      <c r="K38" s="124">
        <f t="shared" si="7"/>
        <v>3</v>
      </c>
      <c r="L38" s="124">
        <f t="shared" si="7"/>
        <v>1</v>
      </c>
      <c r="M38" s="124">
        <f t="shared" si="7"/>
        <v>1</v>
      </c>
      <c r="N38" s="124">
        <f t="shared" si="7"/>
        <v>1</v>
      </c>
      <c r="O38" s="37">
        <f>N38-O36</f>
        <v>1</v>
      </c>
      <c r="P38" s="154"/>
      <c r="Q38" s="122">
        <f>MAX(C38:O38)</f>
        <v>9</v>
      </c>
      <c r="R38" s="173"/>
      <c r="S38" s="173"/>
      <c r="T38" s="173"/>
    </row>
    <row r="39" spans="1:20" ht="15.6" customHeight="1" x14ac:dyDescent="0.2">
      <c r="A39" s="230"/>
      <c r="B39" s="150" t="s">
        <v>9</v>
      </c>
      <c r="C39" s="207"/>
      <c r="D39" s="207"/>
      <c r="E39" s="6">
        <v>20.420000000000002</v>
      </c>
      <c r="F39" s="203" t="s">
        <v>49</v>
      </c>
      <c r="G39" s="208"/>
      <c r="H39" s="207"/>
      <c r="I39" s="207"/>
      <c r="J39" s="207"/>
      <c r="K39" s="207"/>
      <c r="L39" s="6">
        <v>20.52</v>
      </c>
      <c r="M39" s="207"/>
      <c r="N39" s="207"/>
      <c r="O39" s="209">
        <v>20.55</v>
      </c>
      <c r="P39" s="155">
        <v>18</v>
      </c>
      <c r="Q39" s="135"/>
      <c r="R39" s="173"/>
      <c r="S39" s="173"/>
      <c r="T39" s="173"/>
    </row>
    <row r="40" spans="1:20" ht="15.6" customHeight="1" x14ac:dyDescent="0.2">
      <c r="A40" s="231"/>
      <c r="B40" s="151" t="s">
        <v>10</v>
      </c>
      <c r="C40" s="126">
        <v>20.37</v>
      </c>
      <c r="D40" s="210"/>
      <c r="E40" s="126">
        <f>E39</f>
        <v>20.420000000000002</v>
      </c>
      <c r="F40" s="109" t="s">
        <v>49</v>
      </c>
      <c r="G40" s="211"/>
      <c r="H40" s="210"/>
      <c r="I40" s="210"/>
      <c r="J40" s="210"/>
      <c r="K40" s="210"/>
      <c r="L40" s="126">
        <f>L39</f>
        <v>20.52</v>
      </c>
      <c r="M40" s="210"/>
      <c r="N40" s="210"/>
      <c r="O40" s="212"/>
      <c r="P40" s="154"/>
      <c r="Q40" s="136"/>
      <c r="R40" s="173"/>
      <c r="S40" s="173"/>
      <c r="T40" s="173"/>
    </row>
    <row r="41" spans="1:20" ht="15.6" customHeight="1" thickBot="1" x14ac:dyDescent="0.25">
      <c r="A41" s="175">
        <v>215</v>
      </c>
      <c r="B41" s="175" t="s">
        <v>11</v>
      </c>
      <c r="C41" s="206" t="s">
        <v>60</v>
      </c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61"/>
      <c r="P41" s="177"/>
      <c r="Q41" s="122"/>
      <c r="R41" s="173"/>
      <c r="S41" s="173"/>
      <c r="T41" s="173"/>
    </row>
    <row r="42" spans="1:20" s="173" customFormat="1" ht="15.6" customHeight="1" x14ac:dyDescent="0.15">
      <c r="A42" s="185" t="s">
        <v>12</v>
      </c>
      <c r="B42" s="182"/>
      <c r="C42" s="197"/>
      <c r="D42" s="128">
        <f t="shared" ref="D42:O42" si="8">SUMIF($B6:$B41,"l. wys.",D6:D41)</f>
        <v>0</v>
      </c>
      <c r="E42" s="128">
        <f t="shared" si="8"/>
        <v>8</v>
      </c>
      <c r="F42" s="128">
        <f t="shared" si="8"/>
        <v>3</v>
      </c>
      <c r="G42" s="128">
        <f t="shared" si="8"/>
        <v>10</v>
      </c>
      <c r="H42" s="128">
        <f t="shared" si="8"/>
        <v>1</v>
      </c>
      <c r="I42" s="128">
        <f t="shared" si="8"/>
        <v>4</v>
      </c>
      <c r="J42" s="128">
        <f t="shared" si="8"/>
        <v>5</v>
      </c>
      <c r="K42" s="128">
        <f t="shared" si="8"/>
        <v>3</v>
      </c>
      <c r="L42" s="128">
        <f t="shared" si="8"/>
        <v>13</v>
      </c>
      <c r="M42" s="128">
        <f t="shared" si="8"/>
        <v>1</v>
      </c>
      <c r="N42" s="128">
        <f t="shared" si="8"/>
        <v>8</v>
      </c>
      <c r="O42" s="128">
        <f t="shared" si="8"/>
        <v>3</v>
      </c>
      <c r="P42" s="171" t="str">
        <f>"Σ: "&amp;SUM(C42:O42)</f>
        <v>Σ: 59</v>
      </c>
      <c r="Q42" s="172"/>
    </row>
    <row r="43" spans="1:20" s="173" customFormat="1" ht="15.6" customHeight="1" thickBot="1" x14ac:dyDescent="0.25">
      <c r="A43" s="186" t="s">
        <v>13</v>
      </c>
      <c r="B43" s="183"/>
      <c r="C43" s="130">
        <f t="shared" ref="C43:N43" si="9">SUMIF($B6:$B41,"l. wsiad.",C6:C41)</f>
        <v>44</v>
      </c>
      <c r="D43" s="130">
        <f t="shared" si="9"/>
        <v>14</v>
      </c>
      <c r="E43" s="130">
        <f t="shared" si="9"/>
        <v>2</v>
      </c>
      <c r="F43" s="130">
        <f t="shared" si="9"/>
        <v>0</v>
      </c>
      <c r="G43" s="130">
        <f t="shared" si="9"/>
        <v>1</v>
      </c>
      <c r="H43" s="130">
        <f t="shared" si="9"/>
        <v>0</v>
      </c>
      <c r="I43" s="130">
        <f t="shared" si="9"/>
        <v>0</v>
      </c>
      <c r="J43" s="130">
        <f t="shared" si="9"/>
        <v>0</v>
      </c>
      <c r="K43" s="130">
        <f t="shared" si="9"/>
        <v>0</v>
      </c>
      <c r="L43" s="130">
        <f t="shared" si="9"/>
        <v>0</v>
      </c>
      <c r="M43" s="130">
        <f t="shared" si="9"/>
        <v>0</v>
      </c>
      <c r="N43" s="131">
        <f t="shared" si="9"/>
        <v>2</v>
      </c>
      <c r="O43" s="132"/>
      <c r="P43" s="174" t="str">
        <f>"Σ: "&amp;SUM(C43:O43)</f>
        <v>Σ: 63</v>
      </c>
      <c r="Q43" s="133"/>
    </row>
    <row r="44" spans="1:20" x14ac:dyDescent="0.2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87" t="s">
        <v>12</v>
      </c>
      <c r="N44" s="188"/>
      <c r="O44" s="188"/>
      <c r="P44" s="189" t="str">
        <f>"Σ: "&amp;SUM(C42:O42)+SUM('N Zarzeczewo&gt;Promienna'!C42:O42)</f>
        <v>Σ: 125</v>
      </c>
      <c r="Q44" s="173"/>
      <c r="R44" s="173"/>
      <c r="S44" s="173"/>
      <c r="T44" s="173"/>
    </row>
    <row r="45" spans="1:20" ht="15.75" thickBot="1" x14ac:dyDescent="0.25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90" t="s">
        <v>13</v>
      </c>
      <c r="N45" s="191"/>
      <c r="O45" s="191"/>
      <c r="P45" s="192" t="str">
        <f>"Σ: "&amp;SUM(C43:O43)+SUM('N Zarzeczewo&gt;Promienna'!C43:O43)</f>
        <v>Σ: 125</v>
      </c>
      <c r="Q45" s="184"/>
      <c r="R45" s="173"/>
      <c r="S45" s="173"/>
      <c r="T45" s="173"/>
    </row>
    <row r="46" spans="1:20" x14ac:dyDescent="0.2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</row>
    <row r="47" spans="1:20" x14ac:dyDescent="0.2">
      <c r="A47" s="173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</row>
    <row r="48" spans="1:20" x14ac:dyDescent="0.2">
      <c r="A48" s="173"/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</row>
    <row r="49" spans="1:20" x14ac:dyDescent="0.2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</row>
    <row r="50" spans="1:20" x14ac:dyDescent="0.2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</row>
    <row r="51" spans="1:20" x14ac:dyDescent="0.2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</row>
    <row r="52" spans="1:20" x14ac:dyDescent="0.2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</row>
    <row r="53" spans="1:20" x14ac:dyDescent="0.2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</row>
    <row r="54" spans="1:20" x14ac:dyDescent="0.2">
      <c r="A54" s="173"/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</row>
    <row r="55" spans="1:20" x14ac:dyDescent="0.2">
      <c r="A55" s="173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</row>
  </sheetData>
  <sheetProtection selectLockedCells="1" selectUnlockedCells="1"/>
  <mergeCells count="6">
    <mergeCell ref="A38:A40"/>
    <mergeCell ref="A8:A10"/>
    <mergeCell ref="A14:A16"/>
    <mergeCell ref="A20:A22"/>
    <mergeCell ref="A26:A28"/>
    <mergeCell ref="A32:A34"/>
  </mergeCells>
  <conditionalFormatting sqref="P8:P41">
    <cfRule type="expression" dxfId="26" priority="27" stopIfTrue="1">
      <formula>AA8</formula>
    </cfRule>
  </conditionalFormatting>
  <conditionalFormatting sqref="P26:P29">
    <cfRule type="expression" dxfId="25" priority="26" stopIfTrue="1">
      <formula>AA26</formula>
    </cfRule>
  </conditionalFormatting>
  <conditionalFormatting sqref="P26:P29">
    <cfRule type="expression" dxfId="24" priority="25" stopIfTrue="1">
      <formula>AA26</formula>
    </cfRule>
  </conditionalFormatting>
  <conditionalFormatting sqref="P26:P29">
    <cfRule type="expression" dxfId="23" priority="24" stopIfTrue="1">
      <formula>AA26</formula>
    </cfRule>
  </conditionalFormatting>
  <conditionalFormatting sqref="P14:P17">
    <cfRule type="expression" dxfId="22" priority="23" stopIfTrue="1">
      <formula>AA14</formula>
    </cfRule>
  </conditionalFormatting>
  <conditionalFormatting sqref="P14:P17">
    <cfRule type="expression" dxfId="21" priority="22" stopIfTrue="1">
      <formula>AA14</formula>
    </cfRule>
  </conditionalFormatting>
  <conditionalFormatting sqref="P14:P17">
    <cfRule type="expression" dxfId="20" priority="21" stopIfTrue="1">
      <formula>AA14</formula>
    </cfRule>
  </conditionalFormatting>
  <conditionalFormatting sqref="P20:P23">
    <cfRule type="expression" dxfId="19" priority="20" stopIfTrue="1">
      <formula>AA20</formula>
    </cfRule>
  </conditionalFormatting>
  <conditionalFormatting sqref="P20:P23">
    <cfRule type="expression" dxfId="18" priority="19" stopIfTrue="1">
      <formula>AA20</formula>
    </cfRule>
  </conditionalFormatting>
  <conditionalFormatting sqref="P20:P23">
    <cfRule type="expression" dxfId="17" priority="18" stopIfTrue="1">
      <formula>AA20</formula>
    </cfRule>
  </conditionalFormatting>
  <conditionalFormatting sqref="P32:P35">
    <cfRule type="expression" dxfId="16" priority="17" stopIfTrue="1">
      <formula>AA32</formula>
    </cfRule>
  </conditionalFormatting>
  <conditionalFormatting sqref="P32:P35">
    <cfRule type="expression" dxfId="15" priority="16" stopIfTrue="1">
      <formula>AA32</formula>
    </cfRule>
  </conditionalFormatting>
  <conditionalFormatting sqref="P32:P35">
    <cfRule type="expression" dxfId="14" priority="15" stopIfTrue="1">
      <formula>AA32</formula>
    </cfRule>
  </conditionalFormatting>
  <conditionalFormatting sqref="P38:P41">
    <cfRule type="expression" dxfId="13" priority="14" stopIfTrue="1">
      <formula>AA38</formula>
    </cfRule>
  </conditionalFormatting>
  <conditionalFormatting sqref="P38:P41">
    <cfRule type="expression" dxfId="12" priority="13" stopIfTrue="1">
      <formula>AA38</formula>
    </cfRule>
  </conditionalFormatting>
  <conditionalFormatting sqref="P38:P41">
    <cfRule type="expression" dxfId="11" priority="12" stopIfTrue="1">
      <formula>AA38</formula>
    </cfRule>
  </conditionalFormatting>
  <conditionalFormatting sqref="P26:P29">
    <cfRule type="expression" dxfId="10" priority="11" stopIfTrue="1">
      <formula>AA26</formula>
    </cfRule>
  </conditionalFormatting>
  <conditionalFormatting sqref="P26:P29">
    <cfRule type="expression" dxfId="9" priority="10" stopIfTrue="1">
      <formula>AA26</formula>
    </cfRule>
  </conditionalFormatting>
  <conditionalFormatting sqref="P26:P29">
    <cfRule type="expression" dxfId="8" priority="9" stopIfTrue="1">
      <formula>AA26</formula>
    </cfRule>
  </conditionalFormatting>
  <conditionalFormatting sqref="P38:P41">
    <cfRule type="expression" dxfId="7" priority="8" stopIfTrue="1">
      <formula>AA38</formula>
    </cfRule>
  </conditionalFormatting>
  <conditionalFormatting sqref="P38:P41">
    <cfRule type="expression" dxfId="6" priority="7" stopIfTrue="1">
      <formula>AA38</formula>
    </cfRule>
  </conditionalFormatting>
  <conditionalFormatting sqref="P38:P41">
    <cfRule type="expression" dxfId="5" priority="6" stopIfTrue="1">
      <formula>AA38</formula>
    </cfRule>
  </conditionalFormatting>
  <conditionalFormatting sqref="C8:O8 C14:O14 C20:O20 C26:O26 C32:O32 C38:O38">
    <cfRule type="cellIs" dxfId="4" priority="5" stopIfTrue="1" operator="equal">
      <formula>$Q8</formula>
    </cfRule>
  </conditionalFormatting>
  <conditionalFormatting sqref="E26:G26">
    <cfRule type="cellIs" dxfId="3" priority="4" stopIfTrue="1" operator="equal">
      <formula>$Q26</formula>
    </cfRule>
  </conditionalFormatting>
  <conditionalFormatting sqref="E38:G38">
    <cfRule type="cellIs" dxfId="2" priority="3" stopIfTrue="1" operator="equal">
      <formula>$Q38</formula>
    </cfRule>
  </conditionalFormatting>
  <conditionalFormatting sqref="F25">
    <cfRule type="cellIs" dxfId="1" priority="2" stopIfTrue="1" operator="equal">
      <formula>$Q25</formula>
    </cfRule>
  </conditionalFormatting>
  <conditionalFormatting sqref="F25">
    <cfRule type="cellIs" dxfId="0" priority="1" stopIfTrue="1" operator="equal">
      <formula>$Q25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Zarzeczewo&gt;Promienna</vt:lpstr>
      <vt:lpstr>P Promienna&gt;Zarzeczewo</vt:lpstr>
      <vt:lpstr>S Zarzeczewo&gt;Promienna</vt:lpstr>
      <vt:lpstr>S Promienna&gt;Zarzeczewo</vt:lpstr>
      <vt:lpstr>N Zarzeczewo&gt;Promienna</vt:lpstr>
      <vt:lpstr>N Promienna&gt;Zarzeczewo</vt:lpstr>
      <vt:lpstr>'N Promienna&gt;Zarzeczewo'!Obszar_wydruku</vt:lpstr>
      <vt:lpstr>'N Zarzeczewo&gt;Promienna'!Obszar_wydruku</vt:lpstr>
      <vt:lpstr>'P Promienna&gt;Zarzeczewo'!Obszar_wydruku</vt:lpstr>
      <vt:lpstr>'P Zarzeczewo&gt;Promienna'!Obszar_wydruku</vt:lpstr>
      <vt:lpstr>'S Promienna&gt;Zarzeczewo'!Obszar_wydruku</vt:lpstr>
      <vt:lpstr>'S Zarzeczewo&gt;Promienna'!Obszar_wydruku</vt:lpstr>
      <vt:lpstr>'N Promienna&gt;Zarzeczewo'!Tytuły_wydruku</vt:lpstr>
      <vt:lpstr>'N Zarzeczewo&gt;Promienna'!Tytuły_wydruku</vt:lpstr>
      <vt:lpstr>'P Promienna&gt;Zarzeczewo'!Tytuły_wydruku</vt:lpstr>
      <vt:lpstr>'P Zarzeczewo&gt;Promienna'!Tytuły_wydruku</vt:lpstr>
      <vt:lpstr>'S Promienna&gt;Zarzeczewo'!Tytuły_wydruku</vt:lpstr>
      <vt:lpstr>'S Zarzeczewo&gt;Promienna'!Tytuły_wydruku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2016-04-27T19:55:07Z</cp:lastPrinted>
  <dcterms:created xsi:type="dcterms:W3CDTF">2016-03-12T10:21:56Z</dcterms:created>
  <dcterms:modified xsi:type="dcterms:W3CDTF">2016-05-22T11:40:41Z</dcterms:modified>
</cp:coreProperties>
</file>