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270" windowHeight="8190" tabRatio="813"/>
  </bookViews>
  <sheets>
    <sheet name="P Toruńska&gt;Ostrowska" sheetId="1" r:id="rId1"/>
    <sheet name="P Ostrowska&gt;Toruńska" sheetId="9" r:id="rId2"/>
    <sheet name="S Toruńska&gt;Ostrowska" sheetId="14" r:id="rId3"/>
    <sheet name="S Ostrowska&gt;Toruńska" sheetId="16" r:id="rId4"/>
    <sheet name="N Toruńska&gt;Ostrowska" sheetId="15" r:id="rId5"/>
    <sheet name="N Ostrowska&gt;Toruńska" sheetId="17" r:id="rId6"/>
  </sheets>
  <definedNames>
    <definedName name="_xlnm.Print_Area" localSheetId="5">'N Ostrowska&gt;Toruńska'!$A$6:$AE$85</definedName>
    <definedName name="_xlnm.Print_Area" localSheetId="4">'N Toruńska&gt;Ostrowska'!$A$6:$AD$73</definedName>
    <definedName name="_xlnm.Print_Area" localSheetId="1">'P Ostrowska&gt;Toruńska'!$A$6:$AG$127</definedName>
    <definedName name="_xlnm.Print_Area" localSheetId="0">'P Toruńska&gt;Ostrowska'!$A$6:$AF$133</definedName>
    <definedName name="_xlnm.Print_Area" localSheetId="3">'S Ostrowska&gt;Toruńska'!$A$6:$AE$85</definedName>
    <definedName name="_xlnm.Print_Area" localSheetId="2">'S Toruńska&gt;Ostrowska'!$A$6:$AD$73</definedName>
    <definedName name="_xlnm.Print_Titles" localSheetId="5">'N Ostrowska&gt;Toruńska'!$1:$5</definedName>
    <definedName name="_xlnm.Print_Titles" localSheetId="4">'N Toruńska&gt;Ostrowska'!$1:$5</definedName>
    <definedName name="_xlnm.Print_Titles" localSheetId="1">'P Ostrowska&gt;Toruńska'!$1:$5</definedName>
    <definedName name="_xlnm.Print_Titles" localSheetId="0">'P Toruńska&gt;Ostrowska'!$1:$5</definedName>
    <definedName name="_xlnm.Print_Titles" localSheetId="3">'S Ostrowska&gt;Toruńska'!$1:$5</definedName>
    <definedName name="_xlnm.Print_Titles" localSheetId="2">'S Toruńska&gt;Ostrowska'!$1:$5</definedName>
  </definedNames>
  <calcPr calcId="145621"/>
</workbook>
</file>

<file path=xl/calcChain.xml><?xml version="1.0" encoding="utf-8"?>
<calcChain xmlns="http://schemas.openxmlformats.org/spreadsheetml/2006/main">
  <c r="L68" i="15" l="1"/>
  <c r="M68" i="15" s="1"/>
  <c r="N68" i="15" s="1"/>
  <c r="O68" i="15" s="1"/>
  <c r="P68" i="15" s="1"/>
  <c r="Q68" i="15" s="1"/>
  <c r="R68" i="15" s="1"/>
  <c r="S68" i="15" s="1"/>
  <c r="T68" i="15" s="1"/>
  <c r="U68" i="15" s="1"/>
  <c r="V68" i="15" s="1"/>
  <c r="W68" i="15" s="1"/>
  <c r="X68" i="15" s="1"/>
  <c r="Y68" i="15" s="1"/>
  <c r="Z68" i="15" s="1"/>
  <c r="AA68" i="15" s="1"/>
  <c r="AB68" i="15" s="1"/>
  <c r="AC68" i="15" s="1"/>
  <c r="AD39" i="15"/>
  <c r="AD15" i="15"/>
  <c r="AD9" i="15"/>
  <c r="AD9" i="14"/>
  <c r="AG57" i="9"/>
  <c r="AF129" i="1"/>
  <c r="AF27" i="1"/>
  <c r="Y28" i="1"/>
  <c r="AF21" i="1"/>
  <c r="AF15" i="1"/>
  <c r="AC85" i="17"/>
  <c r="AB85" i="17"/>
  <c r="AA85" i="17"/>
  <c r="Z85" i="17"/>
  <c r="Y85" i="17"/>
  <c r="X85" i="17"/>
  <c r="W85" i="17"/>
  <c r="V85" i="17"/>
  <c r="U85" i="17"/>
  <c r="T85" i="17"/>
  <c r="S85" i="17"/>
  <c r="R85" i="17"/>
  <c r="Q85" i="17"/>
  <c r="P85" i="17"/>
  <c r="O85" i="17"/>
  <c r="N85" i="17"/>
  <c r="M85" i="17"/>
  <c r="L85" i="17"/>
  <c r="K85" i="17"/>
  <c r="J85" i="17"/>
  <c r="I85" i="17"/>
  <c r="H85" i="17"/>
  <c r="G85" i="17"/>
  <c r="F85" i="17"/>
  <c r="E85" i="17"/>
  <c r="D85" i="17"/>
  <c r="C85" i="17"/>
  <c r="AD84" i="17"/>
  <c r="AC84" i="17"/>
  <c r="AB84" i="17"/>
  <c r="AA84" i="17"/>
  <c r="Z84" i="17"/>
  <c r="Y84" i="17"/>
  <c r="X84" i="17"/>
  <c r="W84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D84" i="17"/>
  <c r="P82" i="17"/>
  <c r="C80" i="17"/>
  <c r="D80" i="17" s="1"/>
  <c r="E80" i="17" s="1"/>
  <c r="F80" i="17" s="1"/>
  <c r="G80" i="17" s="1"/>
  <c r="H80" i="17" s="1"/>
  <c r="I80" i="17" s="1"/>
  <c r="J80" i="17" s="1"/>
  <c r="K80" i="17" s="1"/>
  <c r="L80" i="17" s="1"/>
  <c r="M80" i="17" s="1"/>
  <c r="N80" i="17" s="1"/>
  <c r="O80" i="17" s="1"/>
  <c r="P80" i="17" s="1"/>
  <c r="Q80" i="17" s="1"/>
  <c r="R80" i="17" s="1"/>
  <c r="S80" i="17" s="1"/>
  <c r="T80" i="17" s="1"/>
  <c r="AE79" i="17"/>
  <c r="K76" i="17"/>
  <c r="H76" i="17"/>
  <c r="C74" i="17"/>
  <c r="D74" i="17" s="1"/>
  <c r="AE73" i="17"/>
  <c r="D68" i="17"/>
  <c r="E68" i="17" s="1"/>
  <c r="F68" i="17" s="1"/>
  <c r="G68" i="17" s="1"/>
  <c r="H68" i="17" s="1"/>
  <c r="I68" i="17" s="1"/>
  <c r="J68" i="17" s="1"/>
  <c r="K68" i="17" s="1"/>
  <c r="L68" i="17" s="1"/>
  <c r="M68" i="17" s="1"/>
  <c r="N68" i="17" s="1"/>
  <c r="O68" i="17" s="1"/>
  <c r="P68" i="17" s="1"/>
  <c r="Q68" i="17" s="1"/>
  <c r="R68" i="17" s="1"/>
  <c r="S68" i="17" s="1"/>
  <c r="T68" i="17" s="1"/>
  <c r="C68" i="17"/>
  <c r="AE67" i="17"/>
  <c r="K64" i="17"/>
  <c r="H64" i="17"/>
  <c r="C62" i="17"/>
  <c r="D62" i="17" s="1"/>
  <c r="E62" i="17" s="1"/>
  <c r="F62" i="17" s="1"/>
  <c r="G62" i="17" s="1"/>
  <c r="H62" i="17" s="1"/>
  <c r="I62" i="17" s="1"/>
  <c r="J62" i="17" s="1"/>
  <c r="K62" i="17" s="1"/>
  <c r="L62" i="17" s="1"/>
  <c r="M62" i="17" s="1"/>
  <c r="N62" i="17" s="1"/>
  <c r="O62" i="17" s="1"/>
  <c r="P62" i="17" s="1"/>
  <c r="Q62" i="17" s="1"/>
  <c r="R62" i="17" s="1"/>
  <c r="S62" i="17" s="1"/>
  <c r="T62" i="17" s="1"/>
  <c r="AE61" i="17"/>
  <c r="P58" i="17"/>
  <c r="K58" i="17"/>
  <c r="H58" i="17"/>
  <c r="D56" i="17"/>
  <c r="C56" i="17"/>
  <c r="AE55" i="17"/>
  <c r="P52" i="17"/>
  <c r="K52" i="17"/>
  <c r="H52" i="17"/>
  <c r="C50" i="17"/>
  <c r="AE49" i="17"/>
  <c r="H46" i="17"/>
  <c r="C44" i="17"/>
  <c r="D44" i="17" s="1"/>
  <c r="E44" i="17" s="1"/>
  <c r="F44" i="17" s="1"/>
  <c r="G44" i="17" s="1"/>
  <c r="H44" i="17" s="1"/>
  <c r="I44" i="17" s="1"/>
  <c r="J44" i="17" s="1"/>
  <c r="K44" i="17" s="1"/>
  <c r="L44" i="17" s="1"/>
  <c r="M44" i="17" s="1"/>
  <c r="N44" i="17" s="1"/>
  <c r="O44" i="17" s="1"/>
  <c r="P44" i="17" s="1"/>
  <c r="Q44" i="17" s="1"/>
  <c r="R44" i="17" s="1"/>
  <c r="S44" i="17" s="1"/>
  <c r="T44" i="17" s="1"/>
  <c r="AE43" i="17"/>
  <c r="AA40" i="17"/>
  <c r="U40" i="17"/>
  <c r="P40" i="17"/>
  <c r="K40" i="17"/>
  <c r="H40" i="17"/>
  <c r="C38" i="17"/>
  <c r="D38" i="17" s="1"/>
  <c r="AE37" i="17"/>
  <c r="P34" i="17"/>
  <c r="K34" i="17"/>
  <c r="H34" i="17"/>
  <c r="C32" i="17"/>
  <c r="AE31" i="17"/>
  <c r="P28" i="17"/>
  <c r="K28" i="17"/>
  <c r="H28" i="17"/>
  <c r="C26" i="17"/>
  <c r="D26" i="17" s="1"/>
  <c r="E26" i="17" s="1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AE25" i="17"/>
  <c r="P22" i="17"/>
  <c r="K22" i="17"/>
  <c r="H22" i="17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AE19" i="17"/>
  <c r="P16" i="17"/>
  <c r="K16" i="17"/>
  <c r="H16" i="17"/>
  <c r="C14" i="17"/>
  <c r="D14" i="17" s="1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AE13" i="17"/>
  <c r="C8" i="17"/>
  <c r="D8" i="17" s="1"/>
  <c r="E8" i="17" s="1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R8" i="17" s="1"/>
  <c r="S8" i="17" s="1"/>
  <c r="U8" i="17" s="1"/>
  <c r="V8" i="17" s="1"/>
  <c r="W8" i="17" s="1"/>
  <c r="X8" i="17" s="1"/>
  <c r="Y8" i="17" s="1"/>
  <c r="Z8" i="17" s="1"/>
  <c r="AA8" i="17" s="1"/>
  <c r="AB8" i="17" s="1"/>
  <c r="AC8" i="17" s="1"/>
  <c r="AD8" i="17" s="1"/>
  <c r="AE7" i="17"/>
  <c r="U70" i="16"/>
  <c r="U10" i="16"/>
  <c r="O84" i="16"/>
  <c r="P84" i="16"/>
  <c r="Q84" i="16"/>
  <c r="R84" i="16"/>
  <c r="S84" i="16"/>
  <c r="T84" i="16"/>
  <c r="U84" i="16"/>
  <c r="V84" i="16"/>
  <c r="W84" i="16"/>
  <c r="X84" i="16"/>
  <c r="Y84" i="16"/>
  <c r="O85" i="16"/>
  <c r="P85" i="16"/>
  <c r="Q85" i="16"/>
  <c r="R85" i="16"/>
  <c r="S85" i="16"/>
  <c r="T85" i="16"/>
  <c r="U85" i="16"/>
  <c r="V85" i="16"/>
  <c r="W85" i="16"/>
  <c r="X85" i="16"/>
  <c r="Y85" i="16"/>
  <c r="W64" i="9"/>
  <c r="J76" i="9"/>
  <c r="R118" i="9"/>
  <c r="M118" i="9"/>
  <c r="H118" i="9"/>
  <c r="C116" i="9"/>
  <c r="AG115" i="9"/>
  <c r="R88" i="9"/>
  <c r="M88" i="9"/>
  <c r="H88" i="9"/>
  <c r="C86" i="9"/>
  <c r="AG85" i="9"/>
  <c r="C80" i="9"/>
  <c r="D80" i="9" s="1"/>
  <c r="E80" i="9" s="1"/>
  <c r="F80" i="9" s="1"/>
  <c r="G80" i="9" s="1"/>
  <c r="H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U80" i="9" s="1"/>
  <c r="V80" i="9" s="1"/>
  <c r="AG79" i="9"/>
  <c r="R76" i="9"/>
  <c r="M76" i="9"/>
  <c r="H76" i="9"/>
  <c r="C74" i="9"/>
  <c r="D74" i="9" s="1"/>
  <c r="E74" i="9" s="1"/>
  <c r="F74" i="9" s="1"/>
  <c r="G74" i="9" s="1"/>
  <c r="H74" i="9" s="1"/>
  <c r="I74" i="9" s="1"/>
  <c r="J74" i="9" s="1"/>
  <c r="K74" i="9" s="1"/>
  <c r="AG73" i="9"/>
  <c r="R70" i="9"/>
  <c r="M70" i="9"/>
  <c r="H70" i="9"/>
  <c r="C68" i="9"/>
  <c r="AG67" i="9"/>
  <c r="AC64" i="9"/>
  <c r="R64" i="9"/>
  <c r="M64" i="9"/>
  <c r="H64" i="9"/>
  <c r="C62" i="9"/>
  <c r="D62" i="9" s="1"/>
  <c r="E62" i="9" s="1"/>
  <c r="F62" i="9" s="1"/>
  <c r="G62" i="9" s="1"/>
  <c r="H62" i="9" s="1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W62" i="9" s="1"/>
  <c r="AG61" i="9"/>
  <c r="M94" i="9"/>
  <c r="C92" i="9"/>
  <c r="AG91" i="9"/>
  <c r="Q126" i="9"/>
  <c r="R126" i="9"/>
  <c r="S126" i="9"/>
  <c r="T126" i="9"/>
  <c r="U126" i="9"/>
  <c r="V126" i="9"/>
  <c r="W126" i="9"/>
  <c r="X126" i="9"/>
  <c r="Y126" i="9"/>
  <c r="Z126" i="9"/>
  <c r="AA126" i="9"/>
  <c r="Q127" i="9"/>
  <c r="R127" i="9"/>
  <c r="S127" i="9"/>
  <c r="T127" i="9"/>
  <c r="U127" i="9"/>
  <c r="V127" i="9"/>
  <c r="W127" i="9"/>
  <c r="X127" i="9"/>
  <c r="Y127" i="9"/>
  <c r="Z127" i="9"/>
  <c r="AA127" i="9"/>
  <c r="AC85" i="16"/>
  <c r="AB85" i="16"/>
  <c r="AA85" i="16"/>
  <c r="Z85" i="16"/>
  <c r="N85" i="16"/>
  <c r="M85" i="16"/>
  <c r="L85" i="16"/>
  <c r="K85" i="16"/>
  <c r="J85" i="16"/>
  <c r="I85" i="16"/>
  <c r="H85" i="16"/>
  <c r="G85" i="16"/>
  <c r="F85" i="16"/>
  <c r="E85" i="16"/>
  <c r="D85" i="16"/>
  <c r="C85" i="16"/>
  <c r="AD84" i="16"/>
  <c r="AC84" i="16"/>
  <c r="AB84" i="16"/>
  <c r="AA84" i="16"/>
  <c r="Z84" i="16"/>
  <c r="N84" i="16"/>
  <c r="M84" i="16"/>
  <c r="L84" i="16"/>
  <c r="K84" i="16"/>
  <c r="J84" i="16"/>
  <c r="I84" i="16"/>
  <c r="H84" i="16"/>
  <c r="G84" i="16"/>
  <c r="F84" i="16"/>
  <c r="E84" i="16"/>
  <c r="D84" i="16"/>
  <c r="K82" i="16"/>
  <c r="H82" i="16"/>
  <c r="C80" i="16"/>
  <c r="D80" i="16" s="1"/>
  <c r="E80" i="16" s="1"/>
  <c r="F80" i="16" s="1"/>
  <c r="G80" i="16" s="1"/>
  <c r="H80" i="16" s="1"/>
  <c r="I80" i="16" s="1"/>
  <c r="J80" i="16" s="1"/>
  <c r="K80" i="16" s="1"/>
  <c r="L80" i="16" s="1"/>
  <c r="AE79" i="16"/>
  <c r="P76" i="16"/>
  <c r="K76" i="16"/>
  <c r="H76" i="16"/>
  <c r="C74" i="16"/>
  <c r="AE73" i="16"/>
  <c r="AA70" i="16"/>
  <c r="P70" i="16"/>
  <c r="K70" i="16"/>
  <c r="H70" i="16"/>
  <c r="C68" i="16"/>
  <c r="D68" i="16" s="1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8" i="16" s="1"/>
  <c r="R68" i="16" s="1"/>
  <c r="S68" i="16" s="1"/>
  <c r="AE67" i="16"/>
  <c r="P64" i="16"/>
  <c r="H64" i="16"/>
  <c r="C62" i="16"/>
  <c r="AE61" i="16"/>
  <c r="P58" i="16"/>
  <c r="H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R56" i="16" s="1"/>
  <c r="S56" i="16" s="1"/>
  <c r="T56" i="16" s="1"/>
  <c r="AE55" i="16"/>
  <c r="P52" i="16"/>
  <c r="H52" i="16"/>
  <c r="C50" i="16"/>
  <c r="AE49" i="16"/>
  <c r="P46" i="16"/>
  <c r="K46" i="16"/>
  <c r="H46" i="16"/>
  <c r="C44" i="16"/>
  <c r="AE43" i="16"/>
  <c r="AA40" i="16"/>
  <c r="P40" i="16"/>
  <c r="K40" i="16"/>
  <c r="H40" i="16"/>
  <c r="C38" i="16"/>
  <c r="D38" i="16" s="1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Q38" i="16" s="1"/>
  <c r="R38" i="16" s="1"/>
  <c r="S38" i="16" s="1"/>
  <c r="U38" i="16" s="1"/>
  <c r="AE37" i="16"/>
  <c r="P34" i="16"/>
  <c r="K34" i="16"/>
  <c r="C32" i="16"/>
  <c r="D32" i="16" s="1"/>
  <c r="E32" i="16" s="1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Q32" i="16" s="1"/>
  <c r="R32" i="16" s="1"/>
  <c r="S32" i="16" s="1"/>
  <c r="T32" i="16" s="1"/>
  <c r="AE31" i="16"/>
  <c r="P28" i="16"/>
  <c r="K28" i="16"/>
  <c r="H28" i="16"/>
  <c r="C26" i="16"/>
  <c r="AE25" i="16"/>
  <c r="P22" i="16"/>
  <c r="H22" i="16"/>
  <c r="C20" i="16"/>
  <c r="D20" i="16" s="1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AE19" i="16"/>
  <c r="P16" i="16"/>
  <c r="K16" i="16"/>
  <c r="H16" i="16"/>
  <c r="C14" i="16"/>
  <c r="AE13" i="16"/>
  <c r="AA10" i="16"/>
  <c r="P10" i="16"/>
  <c r="K10" i="16"/>
  <c r="H10" i="16"/>
  <c r="C8" i="16"/>
  <c r="D8" i="16" s="1"/>
  <c r="E8" i="16" s="1"/>
  <c r="F8" i="16" s="1"/>
  <c r="G8" i="16" s="1"/>
  <c r="H8" i="16" s="1"/>
  <c r="I8" i="16" s="1"/>
  <c r="J8" i="16" s="1"/>
  <c r="K8" i="16" s="1"/>
  <c r="L8" i="16" s="1"/>
  <c r="M8" i="16" s="1"/>
  <c r="N8" i="16" s="1"/>
  <c r="O8" i="16" s="1"/>
  <c r="P8" i="16" s="1"/>
  <c r="Q8" i="16" s="1"/>
  <c r="R8" i="16" s="1"/>
  <c r="S8" i="16" s="1"/>
  <c r="U8" i="16" s="1"/>
  <c r="AE7" i="16"/>
  <c r="R100" i="9"/>
  <c r="M100" i="9"/>
  <c r="H100" i="9"/>
  <c r="C98" i="9"/>
  <c r="AG97" i="9"/>
  <c r="R58" i="9"/>
  <c r="M58" i="9"/>
  <c r="H58" i="9"/>
  <c r="C56" i="9"/>
  <c r="D56" i="9" s="1"/>
  <c r="E56" i="9" s="1"/>
  <c r="F56" i="9" s="1"/>
  <c r="G56" i="9" s="1"/>
  <c r="H56" i="9" s="1"/>
  <c r="K56" i="9" s="1"/>
  <c r="L56" i="9" s="1"/>
  <c r="M56" i="9" s="1"/>
  <c r="N56" i="9" s="1"/>
  <c r="O56" i="9" s="1"/>
  <c r="P56" i="9" s="1"/>
  <c r="Q56" i="9" s="1"/>
  <c r="R56" i="9" s="1"/>
  <c r="S56" i="9" s="1"/>
  <c r="T56" i="9" s="1"/>
  <c r="U56" i="9" s="1"/>
  <c r="V56" i="9" s="1"/>
  <c r="AG55" i="9"/>
  <c r="R52" i="9"/>
  <c r="M52" i="9"/>
  <c r="H52" i="9"/>
  <c r="C50" i="9"/>
  <c r="D50" i="9" s="1"/>
  <c r="E50" i="9" s="1"/>
  <c r="F50" i="9" s="1"/>
  <c r="G50" i="9" s="1"/>
  <c r="H50" i="9" s="1"/>
  <c r="K50" i="9" s="1"/>
  <c r="L50" i="9" s="1"/>
  <c r="M50" i="9" s="1"/>
  <c r="N50" i="9" s="1"/>
  <c r="O50" i="9" s="1"/>
  <c r="P50" i="9" s="1"/>
  <c r="Q50" i="9" s="1"/>
  <c r="R50" i="9" s="1"/>
  <c r="S50" i="9" s="1"/>
  <c r="T50" i="9" s="1"/>
  <c r="U50" i="9" s="1"/>
  <c r="V50" i="9" s="1"/>
  <c r="AG49" i="9"/>
  <c r="R46" i="9"/>
  <c r="M46" i="9"/>
  <c r="H46" i="9"/>
  <c r="C44" i="9"/>
  <c r="AG43" i="9"/>
  <c r="H40" i="9"/>
  <c r="C38" i="9"/>
  <c r="D38" i="9" s="1"/>
  <c r="E38" i="9" s="1"/>
  <c r="F38" i="9" s="1"/>
  <c r="G38" i="9" s="1"/>
  <c r="H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AG37" i="9"/>
  <c r="M124" i="9"/>
  <c r="H124" i="9"/>
  <c r="C122" i="9"/>
  <c r="D122" i="9" s="1"/>
  <c r="E122" i="9" s="1"/>
  <c r="F122" i="9" s="1"/>
  <c r="G122" i="9" s="1"/>
  <c r="H122" i="9" s="1"/>
  <c r="K122" i="9" s="1"/>
  <c r="L122" i="9" s="1"/>
  <c r="M122" i="9" s="1"/>
  <c r="N122" i="9" s="1"/>
  <c r="O122" i="9" s="1"/>
  <c r="R112" i="9"/>
  <c r="M112" i="9"/>
  <c r="H112" i="9"/>
  <c r="C110" i="9"/>
  <c r="D110" i="9" s="1"/>
  <c r="E110" i="9" s="1"/>
  <c r="F110" i="9" s="1"/>
  <c r="G110" i="9" s="1"/>
  <c r="H110" i="9" s="1"/>
  <c r="K110" i="9" s="1"/>
  <c r="L110" i="9" s="1"/>
  <c r="M110" i="9" s="1"/>
  <c r="N110" i="9" s="1"/>
  <c r="O110" i="9" s="1"/>
  <c r="P110" i="9" s="1"/>
  <c r="Q110" i="9" s="1"/>
  <c r="R110" i="9" s="1"/>
  <c r="S110" i="9" s="1"/>
  <c r="T110" i="9" s="1"/>
  <c r="U110" i="9" s="1"/>
  <c r="V110" i="9" s="1"/>
  <c r="R106" i="9"/>
  <c r="M106" i="9"/>
  <c r="H106" i="9"/>
  <c r="C104" i="9"/>
  <c r="D104" i="9" s="1"/>
  <c r="E104" i="9" s="1"/>
  <c r="F104" i="9" s="1"/>
  <c r="G104" i="9" s="1"/>
  <c r="H104" i="9" s="1"/>
  <c r="K104" i="9" s="1"/>
  <c r="L104" i="9" s="1"/>
  <c r="M104" i="9" s="1"/>
  <c r="N104" i="9" s="1"/>
  <c r="O104" i="9" s="1"/>
  <c r="P104" i="9" s="1"/>
  <c r="Q104" i="9" s="1"/>
  <c r="R104" i="9" s="1"/>
  <c r="S104" i="9" s="1"/>
  <c r="T104" i="9" s="1"/>
  <c r="U104" i="9" s="1"/>
  <c r="V104" i="9" s="1"/>
  <c r="R34" i="9"/>
  <c r="M34" i="9"/>
  <c r="H34" i="9"/>
  <c r="C32" i="9"/>
  <c r="D32" i="9" s="1"/>
  <c r="E32" i="9" s="1"/>
  <c r="F32" i="9" s="1"/>
  <c r="G32" i="9" s="1"/>
  <c r="H32" i="9" s="1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M28" i="9"/>
  <c r="C26" i="9"/>
  <c r="D26" i="9" s="1"/>
  <c r="E26" i="9" s="1"/>
  <c r="F26" i="9" s="1"/>
  <c r="G26" i="9" s="1"/>
  <c r="H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C20" i="9"/>
  <c r="D20" i="9" s="1"/>
  <c r="E20" i="9" s="1"/>
  <c r="F20" i="9" s="1"/>
  <c r="G20" i="9" s="1"/>
  <c r="H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R16" i="9"/>
  <c r="M16" i="9"/>
  <c r="H16" i="9"/>
  <c r="C14" i="9"/>
  <c r="D14" i="9" s="1"/>
  <c r="E14" i="9" s="1"/>
  <c r="F14" i="9" s="1"/>
  <c r="G14" i="9" s="1"/>
  <c r="H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AC10" i="9"/>
  <c r="W10" i="9"/>
  <c r="H10" i="9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N73" i="15"/>
  <c r="M73" i="15"/>
  <c r="L73" i="15"/>
  <c r="K73" i="15"/>
  <c r="J73" i="15"/>
  <c r="I73" i="15"/>
  <c r="H73" i="15"/>
  <c r="G73" i="15"/>
  <c r="F73" i="15"/>
  <c r="E73" i="15"/>
  <c r="D73" i="15"/>
  <c r="C73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2" i="15"/>
  <c r="L70" i="15"/>
  <c r="AD67" i="15"/>
  <c r="L62" i="15"/>
  <c r="AD61" i="15"/>
  <c r="X58" i="15"/>
  <c r="U58" i="15"/>
  <c r="P58" i="15"/>
  <c r="L56" i="15"/>
  <c r="M56" i="15" s="1"/>
  <c r="N56" i="15" s="1"/>
  <c r="O56" i="15" s="1"/>
  <c r="P56" i="15" s="1"/>
  <c r="Q56" i="15" s="1"/>
  <c r="R56" i="15" s="1"/>
  <c r="S56" i="15" s="1"/>
  <c r="T56" i="15" s="1"/>
  <c r="U56" i="15" s="1"/>
  <c r="V56" i="15" s="1"/>
  <c r="W56" i="15" s="1"/>
  <c r="X56" i="15" s="1"/>
  <c r="Y56" i="15" s="1"/>
  <c r="Z56" i="15" s="1"/>
  <c r="AA56" i="15" s="1"/>
  <c r="AB56" i="15" s="1"/>
  <c r="AC56" i="15" s="1"/>
  <c r="AD55" i="15"/>
  <c r="L50" i="15"/>
  <c r="M50" i="15" s="1"/>
  <c r="AD49" i="15"/>
  <c r="X46" i="15"/>
  <c r="U46" i="15"/>
  <c r="P46" i="15"/>
  <c r="L44" i="15"/>
  <c r="M44" i="15" s="1"/>
  <c r="N44" i="15" s="1"/>
  <c r="O44" i="15" s="1"/>
  <c r="P44" i="15" s="1"/>
  <c r="Q44" i="15" s="1"/>
  <c r="R44" i="15" s="1"/>
  <c r="S44" i="15" s="1"/>
  <c r="T44" i="15" s="1"/>
  <c r="U44" i="15" s="1"/>
  <c r="V44" i="15" s="1"/>
  <c r="W44" i="15" s="1"/>
  <c r="X44" i="15" s="1"/>
  <c r="Y44" i="15" s="1"/>
  <c r="Z44" i="15" s="1"/>
  <c r="AA44" i="15" s="1"/>
  <c r="AB44" i="15" s="1"/>
  <c r="AC44" i="15" s="1"/>
  <c r="AD43" i="15"/>
  <c r="X40" i="15"/>
  <c r="U40" i="15"/>
  <c r="P40" i="15"/>
  <c r="L40" i="15"/>
  <c r="F40" i="15"/>
  <c r="C38" i="15"/>
  <c r="D38" i="15" s="1"/>
  <c r="E38" i="15" s="1"/>
  <c r="AD37" i="15"/>
  <c r="X34" i="15"/>
  <c r="U34" i="15"/>
  <c r="P34" i="15"/>
  <c r="L32" i="15"/>
  <c r="M32" i="15" s="1"/>
  <c r="AD31" i="15"/>
  <c r="X28" i="15"/>
  <c r="U28" i="15"/>
  <c r="P28" i="15"/>
  <c r="M26" i="15"/>
  <c r="N26" i="15" s="1"/>
  <c r="O26" i="15" s="1"/>
  <c r="P26" i="15" s="1"/>
  <c r="Q26" i="15" s="1"/>
  <c r="R26" i="15" s="1"/>
  <c r="S26" i="15" s="1"/>
  <c r="T26" i="15" s="1"/>
  <c r="U26" i="15" s="1"/>
  <c r="V26" i="15" s="1"/>
  <c r="W26" i="15" s="1"/>
  <c r="X26" i="15" s="1"/>
  <c r="Y26" i="15" s="1"/>
  <c r="Z26" i="15" s="1"/>
  <c r="AA26" i="15" s="1"/>
  <c r="AB26" i="15" s="1"/>
  <c r="AC26" i="15" s="1"/>
  <c r="L26" i="15"/>
  <c r="AD25" i="15"/>
  <c r="X22" i="15"/>
  <c r="U22" i="15"/>
  <c r="P22" i="15"/>
  <c r="L20" i="15"/>
  <c r="AD19" i="15"/>
  <c r="X16" i="15"/>
  <c r="U16" i="15"/>
  <c r="P16" i="15"/>
  <c r="L14" i="15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AB14" i="15" s="1"/>
  <c r="AC14" i="15" s="1"/>
  <c r="AD13" i="15"/>
  <c r="L10" i="15"/>
  <c r="F10" i="15"/>
  <c r="C8" i="15"/>
  <c r="D8" i="15" s="1"/>
  <c r="E8" i="15" s="1"/>
  <c r="F8" i="15" s="1"/>
  <c r="G8" i="15" s="1"/>
  <c r="H8" i="15" s="1"/>
  <c r="I8" i="15" s="1"/>
  <c r="J8" i="15" s="1"/>
  <c r="K8" i="15" s="1"/>
  <c r="L8" i="15" s="1"/>
  <c r="M8" i="15" s="1"/>
  <c r="N8" i="15" s="1"/>
  <c r="O8" i="15" s="1"/>
  <c r="P8" i="15" s="1"/>
  <c r="Q8" i="15" s="1"/>
  <c r="R8" i="15" s="1"/>
  <c r="S8" i="15" s="1"/>
  <c r="T8" i="15" s="1"/>
  <c r="U8" i="15" s="1"/>
  <c r="V8" i="15" s="1"/>
  <c r="W8" i="15" s="1"/>
  <c r="X8" i="15" s="1"/>
  <c r="Y8" i="15" s="1"/>
  <c r="Z8" i="15" s="1"/>
  <c r="AA8" i="15" s="1"/>
  <c r="AB8" i="15" s="1"/>
  <c r="AC8" i="15" s="1"/>
  <c r="AD7" i="15"/>
  <c r="L62" i="14"/>
  <c r="M62" i="14" s="1"/>
  <c r="N62" i="14" s="1"/>
  <c r="O62" i="14" s="1"/>
  <c r="P62" i="14" s="1"/>
  <c r="Q62" i="14" s="1"/>
  <c r="R62" i="14" s="1"/>
  <c r="S62" i="14" s="1"/>
  <c r="T62" i="14" s="1"/>
  <c r="U62" i="14" s="1"/>
  <c r="V62" i="14" s="1"/>
  <c r="W62" i="14" s="1"/>
  <c r="X62" i="14" s="1"/>
  <c r="Y62" i="14" s="1"/>
  <c r="Z62" i="14" s="1"/>
  <c r="AA62" i="14" s="1"/>
  <c r="AB62" i="14" s="1"/>
  <c r="AC62" i="14" s="1"/>
  <c r="L56" i="14"/>
  <c r="M56" i="14" s="1"/>
  <c r="L50" i="14"/>
  <c r="M50" i="14" s="1"/>
  <c r="N50" i="14" s="1"/>
  <c r="O50" i="14" s="1"/>
  <c r="P50" i="14" s="1"/>
  <c r="Q50" i="14" s="1"/>
  <c r="R50" i="14" s="1"/>
  <c r="S50" i="14" s="1"/>
  <c r="T50" i="14" s="1"/>
  <c r="U50" i="14" s="1"/>
  <c r="L44" i="14"/>
  <c r="M44" i="14" s="1"/>
  <c r="L32" i="14"/>
  <c r="M32" i="14" s="1"/>
  <c r="L26" i="14"/>
  <c r="M26" i="14" s="1"/>
  <c r="N26" i="14" s="1"/>
  <c r="O26" i="14" s="1"/>
  <c r="P26" i="14" s="1"/>
  <c r="Q26" i="14" s="1"/>
  <c r="R26" i="14" s="1"/>
  <c r="S26" i="14" s="1"/>
  <c r="T26" i="14" s="1"/>
  <c r="U26" i="14" s="1"/>
  <c r="V26" i="14" s="1"/>
  <c r="W26" i="14" s="1"/>
  <c r="X26" i="14" s="1"/>
  <c r="Y26" i="14" s="1"/>
  <c r="Z26" i="14" s="1"/>
  <c r="AA26" i="14" s="1"/>
  <c r="AB26" i="14" s="1"/>
  <c r="AC26" i="14" s="1"/>
  <c r="L20" i="14"/>
  <c r="M20" i="14" s="1"/>
  <c r="L14" i="14"/>
  <c r="M14" i="14" s="1"/>
  <c r="N14" i="14" s="1"/>
  <c r="O14" i="14" s="1"/>
  <c r="P14" i="14" s="1"/>
  <c r="Q14" i="14" s="1"/>
  <c r="R14" i="14" s="1"/>
  <c r="S14" i="14" s="1"/>
  <c r="T14" i="14" s="1"/>
  <c r="U14" i="14" s="1"/>
  <c r="V14" i="14" s="1"/>
  <c r="W14" i="14" s="1"/>
  <c r="X14" i="14" s="1"/>
  <c r="Y14" i="14" s="1"/>
  <c r="Z14" i="14" s="1"/>
  <c r="AA14" i="14" s="1"/>
  <c r="AB14" i="14" s="1"/>
  <c r="AC14" i="14" s="1"/>
  <c r="L128" i="1"/>
  <c r="M128" i="1" s="1"/>
  <c r="N128" i="1" s="1"/>
  <c r="O128" i="1" s="1"/>
  <c r="P128" i="1" s="1"/>
  <c r="Q128" i="1" s="1"/>
  <c r="R128" i="1" s="1"/>
  <c r="S128" i="1" s="1"/>
  <c r="T128" i="1" s="1"/>
  <c r="U128" i="1" s="1"/>
  <c r="V128" i="1" s="1"/>
  <c r="W128" i="1" s="1"/>
  <c r="Z128" i="1" s="1"/>
  <c r="AA128" i="1" s="1"/>
  <c r="AB128" i="1" s="1"/>
  <c r="AC128" i="1" s="1"/>
  <c r="AD128" i="1" s="1"/>
  <c r="AE128" i="1" s="1"/>
  <c r="L122" i="1"/>
  <c r="M122" i="1" s="1"/>
  <c r="N122" i="1" s="1"/>
  <c r="O122" i="1" s="1"/>
  <c r="P122" i="1" s="1"/>
  <c r="Q122" i="1" s="1"/>
  <c r="R122" i="1" s="1"/>
  <c r="S122" i="1" s="1"/>
  <c r="T122" i="1" s="1"/>
  <c r="U122" i="1" s="1"/>
  <c r="V122" i="1" s="1"/>
  <c r="W122" i="1" s="1"/>
  <c r="Z122" i="1" s="1"/>
  <c r="AA122" i="1" s="1"/>
  <c r="AB122" i="1" s="1"/>
  <c r="AC122" i="1" s="1"/>
  <c r="AD122" i="1" s="1"/>
  <c r="AE122" i="1" s="1"/>
  <c r="L116" i="1"/>
  <c r="M116" i="1" s="1"/>
  <c r="N116" i="1" s="1"/>
  <c r="O116" i="1" s="1"/>
  <c r="P116" i="1" s="1"/>
  <c r="Q116" i="1" s="1"/>
  <c r="R116" i="1" s="1"/>
  <c r="S116" i="1" s="1"/>
  <c r="T116" i="1" s="1"/>
  <c r="U116" i="1" s="1"/>
  <c r="V116" i="1" s="1"/>
  <c r="W116" i="1" s="1"/>
  <c r="Z116" i="1" s="1"/>
  <c r="AA116" i="1" s="1"/>
  <c r="AB116" i="1" s="1"/>
  <c r="AC116" i="1" s="1"/>
  <c r="AD116" i="1" s="1"/>
  <c r="AE116" i="1" s="1"/>
  <c r="L110" i="1"/>
  <c r="M110" i="1" s="1"/>
  <c r="N110" i="1" s="1"/>
  <c r="O110" i="1" s="1"/>
  <c r="P110" i="1" s="1"/>
  <c r="Q110" i="1" s="1"/>
  <c r="R110" i="1" s="1"/>
  <c r="S110" i="1" s="1"/>
  <c r="T110" i="1" s="1"/>
  <c r="U110" i="1" s="1"/>
  <c r="V110" i="1" s="1"/>
  <c r="W110" i="1" s="1"/>
  <c r="Z110" i="1" s="1"/>
  <c r="AA110" i="1" s="1"/>
  <c r="AB110" i="1" s="1"/>
  <c r="AC110" i="1" s="1"/>
  <c r="AD110" i="1" s="1"/>
  <c r="AE110" i="1" s="1"/>
  <c r="L104" i="1"/>
  <c r="M104" i="1" s="1"/>
  <c r="N104" i="1" s="1"/>
  <c r="O104" i="1" s="1"/>
  <c r="P104" i="1" s="1"/>
  <c r="Q104" i="1" s="1"/>
  <c r="R104" i="1" s="1"/>
  <c r="S104" i="1" s="1"/>
  <c r="T104" i="1" s="1"/>
  <c r="U104" i="1" s="1"/>
  <c r="V104" i="1" s="1"/>
  <c r="W104" i="1" s="1"/>
  <c r="Z104" i="1" s="1"/>
  <c r="AA104" i="1" s="1"/>
  <c r="AB104" i="1" s="1"/>
  <c r="AC104" i="1" s="1"/>
  <c r="AD104" i="1" s="1"/>
  <c r="AE104" i="1" s="1"/>
  <c r="L98" i="1"/>
  <c r="M98" i="1" s="1"/>
  <c r="N98" i="1" s="1"/>
  <c r="O98" i="1" s="1"/>
  <c r="P98" i="1" s="1"/>
  <c r="Q98" i="1" s="1"/>
  <c r="R98" i="1" s="1"/>
  <c r="S98" i="1" s="1"/>
  <c r="T98" i="1" s="1"/>
  <c r="U98" i="1" s="1"/>
  <c r="V98" i="1" s="1"/>
  <c r="W98" i="1" s="1"/>
  <c r="Z98" i="1" s="1"/>
  <c r="AA98" i="1" s="1"/>
  <c r="AB98" i="1" s="1"/>
  <c r="AC98" i="1" s="1"/>
  <c r="AD98" i="1" s="1"/>
  <c r="AE98" i="1" s="1"/>
  <c r="L92" i="1"/>
  <c r="M92" i="1" s="1"/>
  <c r="N92" i="1" s="1"/>
  <c r="O92" i="1" s="1"/>
  <c r="P92" i="1" s="1"/>
  <c r="Q92" i="1" s="1"/>
  <c r="R92" i="1" s="1"/>
  <c r="S92" i="1" s="1"/>
  <c r="T92" i="1" s="1"/>
  <c r="U92" i="1" s="1"/>
  <c r="V92" i="1" s="1"/>
  <c r="W92" i="1" s="1"/>
  <c r="Z92" i="1" s="1"/>
  <c r="AA92" i="1" s="1"/>
  <c r="AB92" i="1" s="1"/>
  <c r="AC92" i="1" s="1"/>
  <c r="AD92" i="1" s="1"/>
  <c r="AE92" i="1" s="1"/>
  <c r="L86" i="1"/>
  <c r="M86" i="1" s="1"/>
  <c r="N86" i="1" s="1"/>
  <c r="O86" i="1" s="1"/>
  <c r="P86" i="1" s="1"/>
  <c r="Q86" i="1" s="1"/>
  <c r="R86" i="1" s="1"/>
  <c r="S86" i="1" s="1"/>
  <c r="T86" i="1" s="1"/>
  <c r="U86" i="1" s="1"/>
  <c r="V86" i="1" s="1"/>
  <c r="W86" i="1" s="1"/>
  <c r="Z86" i="1" s="1"/>
  <c r="AA86" i="1" s="1"/>
  <c r="AB86" i="1" s="1"/>
  <c r="AC86" i="1" s="1"/>
  <c r="AD86" i="1" s="1"/>
  <c r="AE86" i="1" s="1"/>
  <c r="L74" i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W74" i="1" s="1"/>
  <c r="Z74" i="1" s="1"/>
  <c r="AA74" i="1" s="1"/>
  <c r="AB74" i="1" s="1"/>
  <c r="AC74" i="1" s="1"/>
  <c r="AD74" i="1" s="1"/>
  <c r="AE74" i="1" s="1"/>
  <c r="L68" i="1"/>
  <c r="M68" i="1" s="1"/>
  <c r="N68" i="1" s="1"/>
  <c r="O68" i="1" s="1"/>
  <c r="P68" i="1" s="1"/>
  <c r="Q68" i="1" s="1"/>
  <c r="R68" i="1" s="1"/>
  <c r="S68" i="1" s="1"/>
  <c r="T68" i="1" s="1"/>
  <c r="U68" i="1" s="1"/>
  <c r="V68" i="1" s="1"/>
  <c r="W68" i="1" s="1"/>
  <c r="Z68" i="1" s="1"/>
  <c r="AA68" i="1" s="1"/>
  <c r="AB68" i="1" s="1"/>
  <c r="AC68" i="1" s="1"/>
  <c r="AD68" i="1" s="1"/>
  <c r="AE68" i="1" s="1"/>
  <c r="L62" i="1"/>
  <c r="M62" i="1" s="1"/>
  <c r="N62" i="1" s="1"/>
  <c r="O62" i="1" s="1"/>
  <c r="P62" i="1" s="1"/>
  <c r="Q62" i="1" s="1"/>
  <c r="R62" i="1" s="1"/>
  <c r="S62" i="1" s="1"/>
  <c r="T62" i="1" s="1"/>
  <c r="U62" i="1" s="1"/>
  <c r="V62" i="1" s="1"/>
  <c r="W62" i="1" s="1"/>
  <c r="Z62" i="1" s="1"/>
  <c r="AA62" i="1" s="1"/>
  <c r="AB62" i="1" s="1"/>
  <c r="AC62" i="1" s="1"/>
  <c r="AD62" i="1" s="1"/>
  <c r="AE62" i="1" s="1"/>
  <c r="L56" i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Z56" i="1" s="1"/>
  <c r="AA56" i="1" s="1"/>
  <c r="AB56" i="1" s="1"/>
  <c r="AC56" i="1" s="1"/>
  <c r="AD56" i="1" s="1"/>
  <c r="AE56" i="1" s="1"/>
  <c r="L50" i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Z50" i="1" s="1"/>
  <c r="AA50" i="1" s="1"/>
  <c r="AB50" i="1" s="1"/>
  <c r="AC50" i="1" s="1"/>
  <c r="AD50" i="1" s="1"/>
  <c r="AE50" i="1" s="1"/>
  <c r="L44" i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Z44" i="1" s="1"/>
  <c r="AA44" i="1" s="1"/>
  <c r="AB44" i="1" s="1"/>
  <c r="AC44" i="1" s="1"/>
  <c r="AD44" i="1" s="1"/>
  <c r="AE44" i="1" s="1"/>
  <c r="L38" i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Z38" i="1" s="1"/>
  <c r="AA38" i="1" s="1"/>
  <c r="AB38" i="1" s="1"/>
  <c r="AC38" i="1" s="1"/>
  <c r="AD38" i="1" s="1"/>
  <c r="AE38" i="1" s="1"/>
  <c r="L32" i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Z32" i="1" s="1"/>
  <c r="AA32" i="1" s="1"/>
  <c r="AB32" i="1" s="1"/>
  <c r="AC32" i="1" s="1"/>
  <c r="AD32" i="1" s="1"/>
  <c r="AE32" i="1" s="1"/>
  <c r="L26" i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L14" i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Z14" i="1" s="1"/>
  <c r="AA14" i="1" s="1"/>
  <c r="AB14" i="1" s="1"/>
  <c r="AC14" i="1" s="1"/>
  <c r="AD14" i="1" s="1"/>
  <c r="AE14" i="1" s="1"/>
  <c r="L8" i="1"/>
  <c r="Z130" i="1"/>
  <c r="U130" i="1"/>
  <c r="P130" i="1"/>
  <c r="AF127" i="1"/>
  <c r="Z124" i="1"/>
  <c r="U124" i="1"/>
  <c r="P124" i="1"/>
  <c r="AF121" i="1"/>
  <c r="Z118" i="1"/>
  <c r="P118" i="1"/>
  <c r="AF115" i="1"/>
  <c r="Z112" i="1"/>
  <c r="U112" i="1"/>
  <c r="P112" i="1"/>
  <c r="AF109" i="1"/>
  <c r="AF103" i="1"/>
  <c r="Z100" i="1"/>
  <c r="P100" i="1"/>
  <c r="AF97" i="1"/>
  <c r="U94" i="1"/>
  <c r="P94" i="1"/>
  <c r="AF91" i="1"/>
  <c r="Z88" i="1"/>
  <c r="U88" i="1"/>
  <c r="P88" i="1"/>
  <c r="AF85" i="1"/>
  <c r="AB73" i="14"/>
  <c r="AA73" i="14"/>
  <c r="Z73" i="14"/>
  <c r="Y73" i="14"/>
  <c r="X73" i="14"/>
  <c r="W73" i="14"/>
  <c r="V73" i="14"/>
  <c r="U73" i="14"/>
  <c r="T73" i="14"/>
  <c r="S73" i="14"/>
  <c r="R73" i="14"/>
  <c r="Q73" i="14"/>
  <c r="P73" i="14"/>
  <c r="O73" i="14"/>
  <c r="N73" i="14"/>
  <c r="M73" i="14"/>
  <c r="L73" i="14"/>
  <c r="K73" i="14"/>
  <c r="J73" i="14"/>
  <c r="I73" i="14"/>
  <c r="H73" i="14"/>
  <c r="G73" i="14"/>
  <c r="F73" i="14"/>
  <c r="E73" i="14"/>
  <c r="D73" i="14"/>
  <c r="C73" i="14"/>
  <c r="AC72" i="14"/>
  <c r="AB72" i="14"/>
  <c r="AA72" i="14"/>
  <c r="Z72" i="14"/>
  <c r="Y72" i="14"/>
  <c r="X72" i="14"/>
  <c r="W72" i="14"/>
  <c r="V72" i="14"/>
  <c r="U72" i="14"/>
  <c r="T72" i="14"/>
  <c r="S72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D72" i="14"/>
  <c r="X70" i="14"/>
  <c r="U70" i="14"/>
  <c r="P70" i="14"/>
  <c r="L70" i="14"/>
  <c r="F70" i="14"/>
  <c r="C68" i="14"/>
  <c r="D68" i="14" s="1"/>
  <c r="AD67" i="14"/>
  <c r="X64" i="14"/>
  <c r="U64" i="14"/>
  <c r="P64" i="14"/>
  <c r="AD61" i="14"/>
  <c r="X58" i="14"/>
  <c r="U58" i="14"/>
  <c r="P58" i="14"/>
  <c r="AD55" i="14"/>
  <c r="P52" i="14"/>
  <c r="AD49" i="14"/>
  <c r="X46" i="14"/>
  <c r="U46" i="14"/>
  <c r="P46" i="14"/>
  <c r="AD43" i="14"/>
  <c r="P40" i="14"/>
  <c r="F40" i="14"/>
  <c r="C38" i="14"/>
  <c r="D38" i="14" s="1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Q38" i="14" s="1"/>
  <c r="R38" i="14" s="1"/>
  <c r="S38" i="14" s="1"/>
  <c r="T38" i="14" s="1"/>
  <c r="U38" i="14" s="1"/>
  <c r="V38" i="14" s="1"/>
  <c r="W38" i="14" s="1"/>
  <c r="X38" i="14" s="1"/>
  <c r="Y38" i="14" s="1"/>
  <c r="Z38" i="14" s="1"/>
  <c r="AA38" i="14" s="1"/>
  <c r="AB38" i="14" s="1"/>
  <c r="AC38" i="14" s="1"/>
  <c r="AD37" i="14"/>
  <c r="X34" i="14"/>
  <c r="P34" i="14"/>
  <c r="AD31" i="14"/>
  <c r="X28" i="14"/>
  <c r="U28" i="14"/>
  <c r="AD25" i="14"/>
  <c r="X22" i="14"/>
  <c r="AD19" i="14"/>
  <c r="U16" i="14"/>
  <c r="P16" i="14"/>
  <c r="AD13" i="14"/>
  <c r="X10" i="14"/>
  <c r="U10" i="14"/>
  <c r="P10" i="14"/>
  <c r="L10" i="14"/>
  <c r="F10" i="14"/>
  <c r="C8" i="14"/>
  <c r="AD7" i="14"/>
  <c r="AF49" i="1"/>
  <c r="Z46" i="1"/>
  <c r="U46" i="1"/>
  <c r="P46" i="1"/>
  <c r="AF43" i="1"/>
  <c r="Z58" i="1"/>
  <c r="U58" i="1"/>
  <c r="P58" i="1"/>
  <c r="AF55" i="1"/>
  <c r="Z40" i="1"/>
  <c r="U40" i="1"/>
  <c r="AF37" i="1"/>
  <c r="AF31" i="1"/>
  <c r="P132" i="1"/>
  <c r="Q132" i="1"/>
  <c r="R132" i="1"/>
  <c r="S132" i="1"/>
  <c r="T132" i="1"/>
  <c r="U132" i="1"/>
  <c r="V132" i="1"/>
  <c r="W132" i="1"/>
  <c r="X132" i="1"/>
  <c r="Y132" i="1"/>
  <c r="Z132" i="1"/>
  <c r="P133" i="1"/>
  <c r="Q133" i="1"/>
  <c r="R133" i="1"/>
  <c r="S133" i="1"/>
  <c r="T133" i="1"/>
  <c r="U133" i="1"/>
  <c r="V133" i="1"/>
  <c r="W133" i="1"/>
  <c r="X133" i="1"/>
  <c r="Y133" i="1"/>
  <c r="Z133" i="1"/>
  <c r="Z82" i="1"/>
  <c r="U82" i="1"/>
  <c r="P82" i="1"/>
  <c r="L82" i="1"/>
  <c r="F82" i="1"/>
  <c r="C80" i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Z80" i="1" s="1"/>
  <c r="AA80" i="1" s="1"/>
  <c r="AB80" i="1" s="1"/>
  <c r="AC80" i="1" s="1"/>
  <c r="AD80" i="1" s="1"/>
  <c r="AE80" i="1" s="1"/>
  <c r="AF79" i="1"/>
  <c r="Z76" i="1"/>
  <c r="U76" i="1"/>
  <c r="P76" i="1"/>
  <c r="AF73" i="1"/>
  <c r="Z70" i="1"/>
  <c r="U70" i="1"/>
  <c r="P70" i="1"/>
  <c r="AF67" i="1"/>
  <c r="Z64" i="1"/>
  <c r="U64" i="1"/>
  <c r="P64" i="1"/>
  <c r="AF61" i="1"/>
  <c r="Z28" i="1"/>
  <c r="U28" i="1"/>
  <c r="P28" i="1"/>
  <c r="AF25" i="1"/>
  <c r="U22" i="1"/>
  <c r="P22" i="1"/>
  <c r="L22" i="1"/>
  <c r="F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Z20" i="1" s="1"/>
  <c r="AA20" i="1" s="1"/>
  <c r="AB20" i="1" s="1"/>
  <c r="AC20" i="1" s="1"/>
  <c r="AD20" i="1" s="1"/>
  <c r="AE20" i="1" s="1"/>
  <c r="AF19" i="1"/>
  <c r="P16" i="1"/>
  <c r="AF13" i="1"/>
  <c r="Z10" i="1"/>
  <c r="AG121" i="9"/>
  <c r="AG109" i="9"/>
  <c r="AG103" i="9"/>
  <c r="AG31" i="9"/>
  <c r="AG25" i="9"/>
  <c r="AG19" i="9"/>
  <c r="AG13" i="9"/>
  <c r="I126" i="9"/>
  <c r="J126" i="9"/>
  <c r="K126" i="9"/>
  <c r="L126" i="9"/>
  <c r="M126" i="9"/>
  <c r="N126" i="9"/>
  <c r="O126" i="9"/>
  <c r="P126" i="9"/>
  <c r="AB126" i="9"/>
  <c r="I127" i="9"/>
  <c r="J127" i="9"/>
  <c r="K127" i="9"/>
  <c r="L127" i="9"/>
  <c r="M127" i="9"/>
  <c r="N127" i="9"/>
  <c r="O127" i="9"/>
  <c r="P127" i="9"/>
  <c r="AB127" i="9"/>
  <c r="L132" i="1"/>
  <c r="M132" i="1"/>
  <c r="N132" i="1"/>
  <c r="O132" i="1"/>
  <c r="AA132" i="1"/>
  <c r="AB132" i="1"/>
  <c r="AC132" i="1"/>
  <c r="AD132" i="1"/>
  <c r="L133" i="1"/>
  <c r="M133" i="1"/>
  <c r="N133" i="1"/>
  <c r="O133" i="1"/>
  <c r="AA133" i="1"/>
  <c r="AB133" i="1"/>
  <c r="AC133" i="1"/>
  <c r="AD133" i="1"/>
  <c r="U68" i="16" l="1"/>
  <c r="V68" i="16" s="1"/>
  <c r="W68" i="16" s="1"/>
  <c r="X68" i="16" s="1"/>
  <c r="Y68" i="16" s="1"/>
  <c r="Z68" i="16" s="1"/>
  <c r="AA68" i="16" s="1"/>
  <c r="AB68" i="16" s="1"/>
  <c r="AC68" i="16" s="1"/>
  <c r="AD68" i="16" s="1"/>
  <c r="AF44" i="17"/>
  <c r="AF26" i="17"/>
  <c r="AE84" i="17"/>
  <c r="AE85" i="17"/>
  <c r="AE44" i="15"/>
  <c r="AE86" i="17"/>
  <c r="AD73" i="15"/>
  <c r="AE87" i="17"/>
  <c r="V38" i="16"/>
  <c r="W38" i="16" s="1"/>
  <c r="X38" i="16" s="1"/>
  <c r="Y38" i="16" s="1"/>
  <c r="Z38" i="16" s="1"/>
  <c r="AA38" i="16" s="1"/>
  <c r="AB38" i="16" s="1"/>
  <c r="AC38" i="16" s="1"/>
  <c r="AD38" i="16" s="1"/>
  <c r="V8" i="16"/>
  <c r="W8" i="16" s="1"/>
  <c r="X8" i="16" s="1"/>
  <c r="Y8" i="16" s="1"/>
  <c r="Z8" i="16" s="1"/>
  <c r="AA8" i="16" s="1"/>
  <c r="AB8" i="16" s="1"/>
  <c r="AC8" i="16" s="1"/>
  <c r="AD8" i="16" s="1"/>
  <c r="AE86" i="16"/>
  <c r="AE87" i="16"/>
  <c r="X62" i="9"/>
  <c r="Y62" i="9" s="1"/>
  <c r="Z62" i="9" s="1"/>
  <c r="AA62" i="9" s="1"/>
  <c r="AB62" i="9" s="1"/>
  <c r="AC62" i="9" s="1"/>
  <c r="AD62" i="9" s="1"/>
  <c r="AE62" i="9" s="1"/>
  <c r="AF62" i="9" s="1"/>
  <c r="AA26" i="1"/>
  <c r="AB26" i="1" s="1"/>
  <c r="AC26" i="1" s="1"/>
  <c r="AD26" i="1" s="1"/>
  <c r="AE26" i="1" s="1"/>
  <c r="AF14" i="17"/>
  <c r="D32" i="17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R32" i="17" s="1"/>
  <c r="S32" i="17" s="1"/>
  <c r="T32" i="17" s="1"/>
  <c r="E38" i="17"/>
  <c r="F38" i="17" s="1"/>
  <c r="G38" i="17" s="1"/>
  <c r="H38" i="17" s="1"/>
  <c r="I38" i="17" s="1"/>
  <c r="J38" i="17" s="1"/>
  <c r="K38" i="17" s="1"/>
  <c r="L38" i="17" s="1"/>
  <c r="M38" i="17" s="1"/>
  <c r="N38" i="17" s="1"/>
  <c r="O38" i="17" s="1"/>
  <c r="P38" i="17" s="1"/>
  <c r="Q38" i="17" s="1"/>
  <c r="R38" i="17" s="1"/>
  <c r="S38" i="17" s="1"/>
  <c r="U38" i="17" s="1"/>
  <c r="V38" i="17" s="1"/>
  <c r="W38" i="17" s="1"/>
  <c r="X38" i="17" s="1"/>
  <c r="Y38" i="17" s="1"/>
  <c r="Z38" i="17" s="1"/>
  <c r="AA38" i="17" s="1"/>
  <c r="AB38" i="17" s="1"/>
  <c r="AC38" i="17" s="1"/>
  <c r="AD38" i="17" s="1"/>
  <c r="D50" i="17"/>
  <c r="E50" i="17" s="1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R50" i="17" s="1"/>
  <c r="S50" i="17" s="1"/>
  <c r="T50" i="17" s="1"/>
  <c r="E56" i="17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E74" i="17"/>
  <c r="F74" i="17" s="1"/>
  <c r="G74" i="17" s="1"/>
  <c r="H74" i="17" s="1"/>
  <c r="I74" i="17" s="1"/>
  <c r="J74" i="17" s="1"/>
  <c r="K74" i="17" s="1"/>
  <c r="L74" i="17" s="1"/>
  <c r="M74" i="17" s="1"/>
  <c r="AF8" i="17"/>
  <c r="AF20" i="17"/>
  <c r="AF62" i="17"/>
  <c r="AF68" i="17"/>
  <c r="AF80" i="17"/>
  <c r="AF56" i="16"/>
  <c r="D44" i="16"/>
  <c r="E44" i="16" s="1"/>
  <c r="F44" i="16" s="1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Q44" i="16" s="1"/>
  <c r="R44" i="16" s="1"/>
  <c r="S44" i="16" s="1"/>
  <c r="T44" i="16" s="1"/>
  <c r="AE85" i="16"/>
  <c r="L74" i="9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D116" i="9"/>
  <c r="E116" i="9" s="1"/>
  <c r="F116" i="9" s="1"/>
  <c r="G116" i="9" s="1"/>
  <c r="H116" i="9" s="1"/>
  <c r="K116" i="9" s="1"/>
  <c r="L116" i="9" s="1"/>
  <c r="M116" i="9" s="1"/>
  <c r="N116" i="9" s="1"/>
  <c r="O116" i="9" s="1"/>
  <c r="P116" i="9" s="1"/>
  <c r="Q116" i="9" s="1"/>
  <c r="R116" i="9" s="1"/>
  <c r="S116" i="9" s="1"/>
  <c r="T116" i="9" s="1"/>
  <c r="U116" i="9" s="1"/>
  <c r="V116" i="9" s="1"/>
  <c r="D86" i="9"/>
  <c r="E86" i="9" s="1"/>
  <c r="F86" i="9" s="1"/>
  <c r="G86" i="9" s="1"/>
  <c r="H86" i="9" s="1"/>
  <c r="K86" i="9" s="1"/>
  <c r="L86" i="9" s="1"/>
  <c r="M86" i="9" s="1"/>
  <c r="N86" i="9" s="1"/>
  <c r="O86" i="9" s="1"/>
  <c r="P86" i="9" s="1"/>
  <c r="Q86" i="9" s="1"/>
  <c r="R86" i="9" s="1"/>
  <c r="S86" i="9" s="1"/>
  <c r="T86" i="9" s="1"/>
  <c r="U86" i="9" s="1"/>
  <c r="V86" i="9" s="1"/>
  <c r="AH80" i="9"/>
  <c r="D68" i="9"/>
  <c r="E68" i="9" s="1"/>
  <c r="F68" i="9" s="1"/>
  <c r="G68" i="9" s="1"/>
  <c r="H68" i="9" s="1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U68" i="9" s="1"/>
  <c r="V68" i="9" s="1"/>
  <c r="D92" i="9"/>
  <c r="E92" i="9" s="1"/>
  <c r="F92" i="9" s="1"/>
  <c r="G92" i="9" s="1"/>
  <c r="H92" i="9" s="1"/>
  <c r="K92" i="9" s="1"/>
  <c r="L92" i="9" s="1"/>
  <c r="M92" i="9" s="1"/>
  <c r="N92" i="9" s="1"/>
  <c r="O92" i="9" s="1"/>
  <c r="P92" i="9" s="1"/>
  <c r="Q92" i="9" s="1"/>
  <c r="R92" i="9" s="1"/>
  <c r="S92" i="9" s="1"/>
  <c r="T92" i="9" s="1"/>
  <c r="U92" i="9" s="1"/>
  <c r="V92" i="9" s="1"/>
  <c r="AF20" i="16"/>
  <c r="AF32" i="16"/>
  <c r="AF80" i="16"/>
  <c r="D14" i="16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D62" i="16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O62" i="16" s="1"/>
  <c r="P62" i="16" s="1"/>
  <c r="Q62" i="16" s="1"/>
  <c r="R62" i="16" s="1"/>
  <c r="S62" i="16" s="1"/>
  <c r="T62" i="16" s="1"/>
  <c r="AE84" i="16"/>
  <c r="D26" i="16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D50" i="16"/>
  <c r="E50" i="16" s="1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Q50" i="16" s="1"/>
  <c r="R50" i="16" s="1"/>
  <c r="S50" i="16" s="1"/>
  <c r="T50" i="16" s="1"/>
  <c r="D74" i="16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R74" i="16" s="1"/>
  <c r="S74" i="16" s="1"/>
  <c r="T74" i="16" s="1"/>
  <c r="AH56" i="9"/>
  <c r="D98" i="9"/>
  <c r="E98" i="9" s="1"/>
  <c r="F98" i="9" s="1"/>
  <c r="G98" i="9" s="1"/>
  <c r="H98" i="9" s="1"/>
  <c r="K98" i="9" s="1"/>
  <c r="L98" i="9" s="1"/>
  <c r="M98" i="9" s="1"/>
  <c r="N98" i="9" s="1"/>
  <c r="O98" i="9" s="1"/>
  <c r="P98" i="9" s="1"/>
  <c r="Q98" i="9" s="1"/>
  <c r="R98" i="9" s="1"/>
  <c r="S98" i="9" s="1"/>
  <c r="T98" i="9" s="1"/>
  <c r="U98" i="9" s="1"/>
  <c r="V98" i="9" s="1"/>
  <c r="AH50" i="9"/>
  <c r="AH38" i="9"/>
  <c r="D44" i="9"/>
  <c r="E44" i="9" s="1"/>
  <c r="F44" i="9" s="1"/>
  <c r="G44" i="9" s="1"/>
  <c r="H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AD72" i="15"/>
  <c r="N32" i="15"/>
  <c r="O32" i="15" s="1"/>
  <c r="P32" i="15" s="1"/>
  <c r="Q32" i="15" s="1"/>
  <c r="R32" i="15" s="1"/>
  <c r="S32" i="15" s="1"/>
  <c r="T32" i="15" s="1"/>
  <c r="U32" i="15" s="1"/>
  <c r="V32" i="15" s="1"/>
  <c r="W32" i="15" s="1"/>
  <c r="X32" i="15" s="1"/>
  <c r="Y32" i="15" s="1"/>
  <c r="Z32" i="15" s="1"/>
  <c r="AA32" i="15" s="1"/>
  <c r="AB32" i="15" s="1"/>
  <c r="AC32" i="15" s="1"/>
  <c r="AE8" i="15"/>
  <c r="N50" i="15"/>
  <c r="O50" i="15" s="1"/>
  <c r="P50" i="15" s="1"/>
  <c r="Q50" i="15" s="1"/>
  <c r="R50" i="15" s="1"/>
  <c r="S50" i="15" s="1"/>
  <c r="T50" i="15" s="1"/>
  <c r="U50" i="15" s="1"/>
  <c r="F38" i="15"/>
  <c r="G38" i="15" s="1"/>
  <c r="H38" i="15" s="1"/>
  <c r="I38" i="15" s="1"/>
  <c r="J38" i="15" s="1"/>
  <c r="K38" i="15" s="1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W38" i="15" s="1"/>
  <c r="X38" i="15" s="1"/>
  <c r="Y38" i="15" s="1"/>
  <c r="Z38" i="15" s="1"/>
  <c r="AA38" i="15" s="1"/>
  <c r="AB38" i="15" s="1"/>
  <c r="AC38" i="15" s="1"/>
  <c r="AE26" i="15"/>
  <c r="AE68" i="15"/>
  <c r="M20" i="15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AC20" i="15" s="1"/>
  <c r="M62" i="15"/>
  <c r="N62" i="15" s="1"/>
  <c r="O62" i="15" s="1"/>
  <c r="P62" i="15" s="1"/>
  <c r="Q62" i="15" s="1"/>
  <c r="R62" i="15" s="1"/>
  <c r="S62" i="15" s="1"/>
  <c r="T62" i="15" s="1"/>
  <c r="U62" i="15" s="1"/>
  <c r="V62" i="15" s="1"/>
  <c r="W62" i="15" s="1"/>
  <c r="X62" i="15" s="1"/>
  <c r="Y62" i="15" s="1"/>
  <c r="Z62" i="15" s="1"/>
  <c r="AA62" i="15" s="1"/>
  <c r="AB62" i="15" s="1"/>
  <c r="AC62" i="15" s="1"/>
  <c r="AE14" i="15"/>
  <c r="AE56" i="15"/>
  <c r="AD72" i="14"/>
  <c r="AD73" i="14"/>
  <c r="AE62" i="14"/>
  <c r="AG110" i="1"/>
  <c r="AG128" i="1"/>
  <c r="AG122" i="1"/>
  <c r="AG116" i="1"/>
  <c r="AG104" i="1"/>
  <c r="AG98" i="1"/>
  <c r="AG92" i="1"/>
  <c r="AG86" i="1"/>
  <c r="AE26" i="14"/>
  <c r="AE38" i="14"/>
  <c r="N56" i="14"/>
  <c r="O56" i="14" s="1"/>
  <c r="P56" i="14" s="1"/>
  <c r="Q56" i="14" s="1"/>
  <c r="R56" i="14" s="1"/>
  <c r="S56" i="14" s="1"/>
  <c r="T56" i="14" s="1"/>
  <c r="U56" i="14" s="1"/>
  <c r="V56" i="14" s="1"/>
  <c r="W56" i="14" s="1"/>
  <c r="X56" i="14" s="1"/>
  <c r="Y56" i="14" s="1"/>
  <c r="Z56" i="14" s="1"/>
  <c r="AA56" i="14" s="1"/>
  <c r="AB56" i="14" s="1"/>
  <c r="AC56" i="14" s="1"/>
  <c r="AE50" i="14"/>
  <c r="E68" i="14"/>
  <c r="F68" i="14" s="1"/>
  <c r="G68" i="14" s="1"/>
  <c r="H68" i="14" s="1"/>
  <c r="I68" i="14" s="1"/>
  <c r="J68" i="14" s="1"/>
  <c r="K68" i="14" s="1"/>
  <c r="L68" i="14" s="1"/>
  <c r="M68" i="14" s="1"/>
  <c r="N68" i="14" s="1"/>
  <c r="O68" i="14" s="1"/>
  <c r="P68" i="14" s="1"/>
  <c r="Q68" i="14" s="1"/>
  <c r="R68" i="14" s="1"/>
  <c r="S68" i="14" s="1"/>
  <c r="T68" i="14" s="1"/>
  <c r="U68" i="14" s="1"/>
  <c r="V68" i="14" s="1"/>
  <c r="W68" i="14" s="1"/>
  <c r="X68" i="14" s="1"/>
  <c r="Y68" i="14" s="1"/>
  <c r="Z68" i="14" s="1"/>
  <c r="AA68" i="14" s="1"/>
  <c r="AB68" i="14" s="1"/>
  <c r="AC68" i="14" s="1"/>
  <c r="D8" i="14"/>
  <c r="E8" i="14" s="1"/>
  <c r="F8" i="14" s="1"/>
  <c r="G8" i="14" s="1"/>
  <c r="H8" i="14" s="1"/>
  <c r="I8" i="14" s="1"/>
  <c r="J8" i="14" s="1"/>
  <c r="K8" i="14" s="1"/>
  <c r="L8" i="14" s="1"/>
  <c r="M8" i="14" s="1"/>
  <c r="N8" i="14" s="1"/>
  <c r="O8" i="14" s="1"/>
  <c r="P8" i="14" s="1"/>
  <c r="Q8" i="14" s="1"/>
  <c r="R8" i="14" s="1"/>
  <c r="S8" i="14" s="1"/>
  <c r="T8" i="14" s="1"/>
  <c r="U8" i="14" s="1"/>
  <c r="V8" i="14" s="1"/>
  <c r="W8" i="14" s="1"/>
  <c r="X8" i="14" s="1"/>
  <c r="Y8" i="14" s="1"/>
  <c r="Z8" i="14" s="1"/>
  <c r="AA8" i="14" s="1"/>
  <c r="AB8" i="14" s="1"/>
  <c r="AC8" i="14" s="1"/>
  <c r="AE14" i="14"/>
  <c r="N20" i="14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N32" i="14"/>
  <c r="O32" i="14" s="1"/>
  <c r="P32" i="14" s="1"/>
  <c r="Q32" i="14" s="1"/>
  <c r="R32" i="14" s="1"/>
  <c r="S32" i="14" s="1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N44" i="14"/>
  <c r="O44" i="14" s="1"/>
  <c r="P44" i="14" s="1"/>
  <c r="Q44" i="14" s="1"/>
  <c r="R44" i="14" s="1"/>
  <c r="S44" i="14" s="1"/>
  <c r="T44" i="14" s="1"/>
  <c r="U44" i="14" s="1"/>
  <c r="V44" i="14" s="1"/>
  <c r="W44" i="14" s="1"/>
  <c r="X44" i="14" s="1"/>
  <c r="Y44" i="14" s="1"/>
  <c r="Z44" i="14" s="1"/>
  <c r="AA44" i="14" s="1"/>
  <c r="AB44" i="14" s="1"/>
  <c r="AC44" i="14" s="1"/>
  <c r="AG50" i="1"/>
  <c r="AG44" i="1"/>
  <c r="AG56" i="1"/>
  <c r="AG32" i="1"/>
  <c r="AG38" i="1"/>
  <c r="AH110" i="9"/>
  <c r="AH104" i="9"/>
  <c r="AH20" i="9"/>
  <c r="AG74" i="1"/>
  <c r="AG68" i="1"/>
  <c r="AG62" i="1"/>
  <c r="AG20" i="1"/>
  <c r="AG14" i="1"/>
  <c r="AF68" i="16" l="1"/>
  <c r="AE38" i="15"/>
  <c r="AF38" i="16"/>
  <c r="AF8" i="16"/>
  <c r="AH74" i="9"/>
  <c r="AH62" i="9"/>
  <c r="AG26" i="1"/>
  <c r="AF38" i="17"/>
  <c r="AF50" i="17"/>
  <c r="AF56" i="17"/>
  <c r="AF32" i="17"/>
  <c r="AF74" i="17"/>
  <c r="AF14" i="16"/>
  <c r="AF44" i="16"/>
  <c r="AF62" i="16"/>
  <c r="AF26" i="16"/>
  <c r="AH116" i="9"/>
  <c r="AH86" i="9"/>
  <c r="AH68" i="9"/>
  <c r="AH92" i="9"/>
  <c r="AF50" i="16"/>
  <c r="AF74" i="16"/>
  <c r="AH98" i="9"/>
  <c r="AH44" i="9"/>
  <c r="AE32" i="15"/>
  <c r="AE20" i="15"/>
  <c r="AE62" i="15"/>
  <c r="AE50" i="15"/>
  <c r="AE68" i="14"/>
  <c r="AE8" i="14"/>
  <c r="AE56" i="14"/>
  <c r="AE20" i="14"/>
  <c r="AE44" i="14"/>
  <c r="AE32" i="14"/>
  <c r="AH122" i="9"/>
  <c r="AH32" i="9"/>
  <c r="AH14" i="9"/>
  <c r="AH26" i="9"/>
  <c r="AG80" i="1"/>
  <c r="AE127" i="9" l="1"/>
  <c r="AD127" i="9"/>
  <c r="AC127" i="9"/>
  <c r="H127" i="9"/>
  <c r="G127" i="9"/>
  <c r="F127" i="9"/>
  <c r="E127" i="9"/>
  <c r="D127" i="9"/>
  <c r="C127" i="9"/>
  <c r="AF126" i="9"/>
  <c r="AE126" i="9"/>
  <c r="AD126" i="9"/>
  <c r="AC126" i="9"/>
  <c r="H126" i="9"/>
  <c r="G126" i="9"/>
  <c r="F126" i="9"/>
  <c r="E126" i="9"/>
  <c r="D126" i="9"/>
  <c r="C8" i="9"/>
  <c r="AG7" i="9"/>
  <c r="AG127" i="9" l="1"/>
  <c r="AG126" i="9"/>
  <c r="D8" i="9"/>
  <c r="E8" i="9" s="1"/>
  <c r="F8" i="9" s="1"/>
  <c r="AF7" i="1"/>
  <c r="AE132" i="1"/>
  <c r="K132" i="1"/>
  <c r="J132" i="1"/>
  <c r="I132" i="1"/>
  <c r="H132" i="1"/>
  <c r="G132" i="1"/>
  <c r="F132" i="1"/>
  <c r="E132" i="1"/>
  <c r="D132" i="1"/>
  <c r="K133" i="1"/>
  <c r="J133" i="1"/>
  <c r="I133" i="1"/>
  <c r="H133" i="1"/>
  <c r="G133" i="1"/>
  <c r="F133" i="1"/>
  <c r="E133" i="1"/>
  <c r="D133" i="1"/>
  <c r="C133" i="1"/>
  <c r="G8" i="9" l="1"/>
  <c r="H8" i="9" s="1"/>
  <c r="K8" i="9" s="1"/>
  <c r="AG128" i="9"/>
  <c r="AG129" i="9"/>
  <c r="AF132" i="1"/>
  <c r="AF133" i="1"/>
  <c r="L8" i="9" l="1"/>
  <c r="M8" i="9" s="1"/>
  <c r="N8" i="9" s="1"/>
  <c r="O8" i="9" s="1"/>
  <c r="P8" i="9" s="1"/>
  <c r="Q8" i="9" s="1"/>
  <c r="R8" i="9" s="1"/>
  <c r="S8" i="9" s="1"/>
  <c r="T8" i="9" s="1"/>
  <c r="U8" i="9" s="1"/>
  <c r="M8" i="1"/>
  <c r="N8" i="1" s="1"/>
  <c r="O8" i="1" s="1"/>
  <c r="P8" i="1" s="1"/>
  <c r="Q8" i="1" s="1"/>
  <c r="R8" i="1" s="1"/>
  <c r="S8" i="1" s="1"/>
  <c r="T8" i="1" s="1"/>
  <c r="U8" i="1" s="1"/>
  <c r="V8" i="1" s="1"/>
  <c r="W8" i="1" s="1"/>
  <c r="Z8" i="1" s="1"/>
  <c r="AA8" i="1" s="1"/>
  <c r="AB8" i="1" s="1"/>
  <c r="AC8" i="1" s="1"/>
  <c r="AD8" i="1" s="1"/>
  <c r="AE8" i="1" s="1"/>
  <c r="W8" i="9" l="1"/>
  <c r="X8" i="9" s="1"/>
  <c r="Y8" i="9" s="1"/>
  <c r="Z8" i="9" s="1"/>
  <c r="AA8" i="9" s="1"/>
  <c r="AB8" i="9" s="1"/>
  <c r="AC8" i="9" s="1"/>
  <c r="AD8" i="9" s="1"/>
  <c r="AE8" i="9" s="1"/>
  <c r="AF8" i="9" s="1"/>
  <c r="AG8" i="1"/>
  <c r="AH8" i="9" l="1"/>
</calcChain>
</file>

<file path=xl/sharedStrings.xml><?xml version="1.0" encoding="utf-8"?>
<sst xmlns="http://schemas.openxmlformats.org/spreadsheetml/2006/main" count="3856" uniqueCount="79">
  <si>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</si>
  <si>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</si>
  <si>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</si>
  <si>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</si>
  <si>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</si>
  <si>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</si>
  <si>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</si>
  <si>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</si>
  <si>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</si>
  <si>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</si>
  <si>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</si>
  <si>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</si>
  <si>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</si>
  <si>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</si>
  <si>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</si>
  <si>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</si>
  <si>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Rozkład sobotni</t>
  </si>
  <si>
    <t xml:space="preserve"> Rozkład niedzielny</t>
  </si>
  <si>
    <t xml:space="preserve"> Kierunek: Zalesie / Toruńska &gt; Ostrowska</t>
  </si>
  <si>
    <t xml:space="preserve"> ZALESIE</t>
  </si>
  <si>
    <t xml:space="preserve"> Zalesie I</t>
  </si>
  <si>
    <t xml:space="preserve"> Wiklinowa (Kawka)</t>
  </si>
  <si>
    <t xml:space="preserve"> Krzywa Góra (Anwil)</t>
  </si>
  <si>
    <t xml:space="preserve"> Krzywa Góra (Cheko)</t>
  </si>
  <si>
    <t xml:space="preserve"> Krzywa Góra (Jurex)</t>
  </si>
  <si>
    <t xml:space="preserve"> Toruńska (Żyzna) n/ż</t>
  </si>
  <si>
    <t xml:space="preserve"> TORUŃSKA (MPWiK)</t>
  </si>
  <si>
    <t xml:space="preserve"> Toruńska (Sp.Inwalidów)</t>
  </si>
  <si>
    <t xml:space="preserve"> Toruńska (Żwirowa)</t>
  </si>
  <si>
    <t xml:space="preserve"> TORUŃSKA (WCK)</t>
  </si>
  <si>
    <t xml:space="preserve"> Toruńska (ZSE)</t>
  </si>
  <si>
    <t xml:space="preserve"> Toruńska (pawilon)</t>
  </si>
  <si>
    <t xml:space="preserve"> Okrzei (Wieniecka)</t>
  </si>
  <si>
    <t xml:space="preserve"> Kilińskiego (Bauera)</t>
  </si>
  <si>
    <t xml:space="preserve"> Chmielna</t>
  </si>
  <si>
    <t xml:space="preserve"> Ogniowa (Z.S.CH.)</t>
  </si>
  <si>
    <t xml:space="preserve"> BECHIEGO (LMK)</t>
  </si>
  <si>
    <t xml:space="preserve"> STODÓLNA</t>
  </si>
  <si>
    <t xml:space="preserve"> Polna (Żytnia)</t>
  </si>
  <si>
    <t xml:space="preserve"> Polna (Barska)</t>
  </si>
  <si>
    <t xml:space="preserve"> Polna (14 Pułku Piechoty)</t>
  </si>
  <si>
    <t xml:space="preserve"> Łanowa (Żytnia)</t>
  </si>
  <si>
    <t xml:space="preserve"> OSTROWSKA (PĘTLA)</t>
  </si>
  <si>
    <t>Zalesie</t>
  </si>
  <si>
    <t>Toruńska (MPWiK)</t>
  </si>
  <si>
    <t>x</t>
  </si>
  <si>
    <t xml:space="preserve"> WIKLINOWA
 (KRZYWA GÓRA)</t>
  </si>
  <si>
    <t xml:space="preserve"> Toruńska
 (Z.Kolejowy) n/ż</t>
  </si>
  <si>
    <t xml:space="preserve"> Toruńska
 (Rózinowska) n/ż</t>
  </si>
  <si>
    <t xml:space="preserve"> Al.Chopina
 (Św.Antoniego)</t>
  </si>
  <si>
    <t xml:space="preserve"> PL. WOLNOŚCI
 (WARSZAWSKA)</t>
  </si>
  <si>
    <t xml:space="preserve"> Kierunek: Ostrowska &gt; Toruńska / Zalesie</t>
  </si>
  <si>
    <t xml:space="preserve"> Łanowa</t>
  </si>
  <si>
    <t xml:space="preserve"> Polna (Drumet)</t>
  </si>
  <si>
    <t xml:space="preserve"> Polna (Celulozowa)</t>
  </si>
  <si>
    <t xml:space="preserve"> STODÓLNA (OGNIOWA)</t>
  </si>
  <si>
    <t xml:space="preserve"> 20-go STYCZNIA</t>
  </si>
  <si>
    <t xml:space="preserve"> Okrzei (Wyszyńskiego)</t>
  </si>
  <si>
    <t xml:space="preserve"> Toruńska (Zdrojowa)</t>
  </si>
  <si>
    <t xml:space="preserve"> Toruńska (Termometry)</t>
  </si>
  <si>
    <t xml:space="preserve"> TORUŃSKA (PĘTLA)</t>
  </si>
  <si>
    <t xml:space="preserve"> Krzywa Góra (Spec-Dróg)</t>
  </si>
  <si>
    <t xml:space="preserve"> Krzywa Góra (Urząd Celny)</t>
  </si>
  <si>
    <t xml:space="preserve"> Krzywa Góra (Anwil) n/ż</t>
  </si>
  <si>
    <t xml:space="preserve"> WIKLINOWA NŻ</t>
  </si>
  <si>
    <t xml:space="preserve"> Kawka (Wiklinowa)</t>
  </si>
  <si>
    <t xml:space="preserve"> Kawka (Zalesie)</t>
  </si>
  <si>
    <t>Ostrowska (pętla)</t>
  </si>
  <si>
    <t xml:space="preserve"> Św. Antoniego
 (Młynarska)</t>
  </si>
  <si>
    <t xml:space="preserve"> Św. Antoniego
 (Al.Chopina)</t>
  </si>
  <si>
    <t xml:space="preserve"> Kilińskiego
 (Wojska Polskiego)</t>
  </si>
  <si>
    <t xml:space="preserve"> Toruńska
 (Krzywa Góra) n/ż</t>
  </si>
  <si>
    <t xml:space="preserve"> Data badań: 7, 12 kwietnia 2016 r.</t>
  </si>
  <si>
    <t>Kursy różnych linii nakładają się, później przerwa np. "12" na Ostrowską</t>
  </si>
  <si>
    <t xml:space="preserve"> Data badań: 10, 17 kwietnia 2016 r.</t>
  </si>
  <si>
    <t xml:space="preserve"> Data badań: 3, 10, 17 kwietnia 2016 r.</t>
  </si>
  <si>
    <t>Zbyt długie czasy przejazdów</t>
  </si>
  <si>
    <t xml:space="preserve"> Data badań: 2, 16, 23 kwietnia 2016 r.</t>
  </si>
  <si>
    <t xml:space="preserve"> Data badań: 2, 9, 16, 23 kwietnia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</si>
</sst>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</fills>
  <borders count="6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6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7" borderId="56" xfId="0" applyFont="1" applyFill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2" fontId="3" fillId="8" borderId="1" xfId="0" applyNumberFormat="1" applyFont="1" applyFill="1" applyBorder="1" applyAlignment="1">
      <alignment horizontal="center" vertical="center" shrinkToFit="1"/>
    </xf>
    <xf numFmtId="2" fontId="3" fillId="8" borderId="4" xfId="0" applyNumberFormat="1" applyFont="1" applyFill="1" applyBorder="1" applyAlignment="1">
      <alignment horizontal="center" vertic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0" fontId="14" fillId="9" borderId="38" xfId="0" applyFont="1" applyFill="1" applyBorder="1" applyAlignment="1" applyProtection="1">
      <alignment horizontal="center" textRotation="90" wrapText="1"/>
      <protection hidden="1"/>
    </xf>
    <xf numFmtId="0" fontId="3" fillId="7" borderId="59" xfId="0" applyFont="1" applyFill="1" applyBorder="1" applyAlignment="1">
      <alignment horizontal="center" vertical="center" shrinkToFit="1"/>
    </xf>
    <xf numFmtId="0" fontId="3" fillId="7" borderId="60" xfId="0" applyFont="1" applyFill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9" borderId="60" xfId="0" applyFont="1" applyFill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7" borderId="62" xfId="0" applyFont="1" applyFill="1" applyBorder="1" applyAlignment="1">
      <alignment horizontal="center" vertical="center" shrinkToFit="1"/>
    </xf>
    <xf numFmtId="0" fontId="3" fillId="7" borderId="63" xfId="0" applyFont="1" applyFill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9" borderId="63" xfId="0" applyFont="1" applyFill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8" borderId="62" xfId="0" applyFont="1" applyFill="1" applyBorder="1" applyAlignment="1">
      <alignment horizontal="center" vertical="center" shrinkToFit="1"/>
    </xf>
    <xf numFmtId="0" fontId="3" fillId="8" borderId="63" xfId="0" applyFont="1" applyFill="1" applyBorder="1" applyAlignment="1">
      <alignment horizontal="center" vertical="center" shrinkToFit="1"/>
    </xf>
    <xf numFmtId="0" fontId="3" fillId="2" borderId="63" xfId="0" applyFont="1" applyFill="1" applyBorder="1" applyAlignment="1">
      <alignment horizontal="center" vertical="center" shrinkToFit="1"/>
    </xf>
    <xf numFmtId="0" fontId="3" fillId="10" borderId="63" xfId="0" applyFont="1" applyFill="1" applyBorder="1" applyAlignment="1">
      <alignment horizontal="center" vertical="center" shrinkToFit="1"/>
    </xf>
    <xf numFmtId="0" fontId="3" fillId="2" borderId="64" xfId="0" applyFont="1" applyFill="1" applyBorder="1" applyAlignment="1">
      <alignment horizontal="center" vertical="center" shrinkToFit="1"/>
    </xf>
    <xf numFmtId="2" fontId="3" fillId="2" borderId="63" xfId="0" applyNumberFormat="1" applyFont="1" applyFill="1" applyBorder="1" applyAlignment="1">
      <alignment horizontal="center" vertical="center" shrinkToFit="1"/>
    </xf>
    <xf numFmtId="2" fontId="3" fillId="10" borderId="63" xfId="0" applyNumberFormat="1" applyFont="1" applyFill="1" applyBorder="1" applyAlignment="1">
      <alignment horizontal="center" vertical="center" shrinkToFit="1"/>
    </xf>
    <xf numFmtId="2" fontId="3" fillId="2" borderId="64" xfId="0" applyNumberFormat="1" applyFont="1" applyFill="1" applyBorder="1" applyAlignment="1">
      <alignment horizontal="center" vertical="center" shrinkToFit="1"/>
    </xf>
    <xf numFmtId="2" fontId="3" fillId="2" borderId="65" xfId="0" applyNumberFormat="1" applyFont="1" applyFill="1" applyBorder="1" applyAlignment="1">
      <alignment horizontal="center" vertical="center" shrinkToFit="1"/>
    </xf>
    <xf numFmtId="2" fontId="3" fillId="10" borderId="65" xfId="0" applyNumberFormat="1" applyFont="1" applyFill="1" applyBorder="1" applyAlignment="1">
      <alignment horizontal="center" vertical="center" shrinkToFit="1"/>
    </xf>
    <xf numFmtId="2" fontId="3" fillId="2" borderId="66" xfId="0" applyNumberFormat="1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/>
    </xf>
    <xf numFmtId="0" fontId="13" fillId="0" borderId="53" xfId="1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54" xfId="0" applyFont="1" applyBorder="1" applyAlignment="1" applyProtection="1">
      <alignment horizontal="center" textRotation="90" wrapText="1"/>
      <protection hidden="1"/>
    </xf>
    <xf numFmtId="2" fontId="3" fillId="0" borderId="1" xfId="0" applyNumberFormat="1" applyFont="1" applyFill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2" borderId="62" xfId="0" applyFont="1" applyFill="1" applyBorder="1" applyAlignment="1">
      <alignment horizontal="center" vertical="center" shrinkToFit="1"/>
    </xf>
    <xf numFmtId="2" fontId="3" fillId="0" borderId="62" xfId="0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shrinkToFit="1"/>
    </xf>
    <xf numFmtId="2" fontId="3" fillId="9" borderId="63" xfId="0" applyNumberFormat="1" applyFont="1" applyFill="1" applyBorder="1" applyAlignment="1">
      <alignment horizontal="center" vertical="center" shrinkToFit="1"/>
    </xf>
    <xf numFmtId="2" fontId="3" fillId="2" borderId="67" xfId="0" applyNumberFormat="1" applyFont="1" applyFill="1" applyBorder="1" applyAlignment="1">
      <alignment horizontal="center" vertical="center" shrinkToFit="1"/>
    </xf>
    <xf numFmtId="0" fontId="3" fillId="7" borderId="17" xfId="0" applyFont="1" applyFill="1" applyBorder="1" applyAlignment="1">
      <alignment horizontal="center" vertical="center" shrinkToFit="1"/>
    </xf>
    <xf numFmtId="0" fontId="3" fillId="7" borderId="30" xfId="0" applyFont="1" applyFill="1" applyBorder="1" applyAlignment="1">
      <alignment horizontal="center" vertical="center" shrinkToFit="1"/>
    </xf>
    <xf numFmtId="0" fontId="14" fillId="11" borderId="38" xfId="0" applyFont="1" applyFill="1" applyBorder="1" applyAlignment="1" applyProtection="1">
      <alignment horizontal="center" textRotation="90" wrapText="1"/>
      <protection hidden="1"/>
    </xf>
    <xf numFmtId="0" fontId="3" fillId="11" borderId="60" xfId="0" applyFont="1" applyFill="1" applyBorder="1" applyAlignment="1">
      <alignment horizontal="center" vertical="center" shrinkToFit="1"/>
    </xf>
    <xf numFmtId="0" fontId="3" fillId="7" borderId="61" xfId="0" applyFont="1" applyFill="1" applyBorder="1" applyAlignment="1">
      <alignment horizontal="center" vertical="center" shrinkToFit="1"/>
    </xf>
    <xf numFmtId="0" fontId="3" fillId="7" borderId="64" xfId="0" applyFont="1" applyFill="1" applyBorder="1" applyAlignment="1">
      <alignment horizontal="center" vertical="center" shrinkToFit="1"/>
    </xf>
    <xf numFmtId="0" fontId="3" fillId="12" borderId="63" xfId="0" applyFont="1" applyFill="1" applyBorder="1" applyAlignment="1">
      <alignment horizontal="center" vertical="center" shrinkToFit="1"/>
    </xf>
    <xf numFmtId="0" fontId="3" fillId="8" borderId="64" xfId="0" applyFont="1" applyFill="1" applyBorder="1" applyAlignment="1">
      <alignment horizontal="center" vertical="center" shrinkToFit="1"/>
    </xf>
    <xf numFmtId="2" fontId="3" fillId="7" borderId="63" xfId="0" applyNumberFormat="1" applyFont="1" applyFill="1" applyBorder="1" applyAlignment="1">
      <alignment horizontal="center" vertical="center" shrinkToFit="1"/>
    </xf>
    <xf numFmtId="2" fontId="3" fillId="7" borderId="64" xfId="0" applyNumberFormat="1" applyFont="1" applyFill="1" applyBorder="1" applyAlignment="1">
      <alignment horizontal="center" vertical="center" shrinkToFit="1"/>
    </xf>
    <xf numFmtId="2" fontId="3" fillId="8" borderId="65" xfId="0" applyNumberFormat="1" applyFont="1" applyFill="1" applyBorder="1" applyAlignment="1">
      <alignment horizontal="center" vertical="center" shrinkToFit="1"/>
    </xf>
    <xf numFmtId="2" fontId="3" fillId="8" borderId="66" xfId="0" applyNumberFormat="1" applyFont="1" applyFill="1" applyBorder="1" applyAlignment="1">
      <alignment horizontal="center" vertical="center" shrinkToFit="1"/>
    </xf>
    <xf numFmtId="0" fontId="3" fillId="0" borderId="40" xfId="0" applyFont="1" applyBorder="1" applyAlignment="1">
      <alignment horizontal="left" vertical="center"/>
    </xf>
    <xf numFmtId="2" fontId="3" fillId="4" borderId="51" xfId="1" applyNumberFormat="1" applyFont="1" applyFill="1" applyBorder="1" applyAlignment="1">
      <alignment horizontal="center" vertical="center" shrinkToFit="1"/>
    </xf>
    <xf numFmtId="2" fontId="3" fillId="4" borderId="55" xfId="1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vertical="center" shrinkToFit="1"/>
    </xf>
    <xf numFmtId="2" fontId="3" fillId="11" borderId="49" xfId="1" applyNumberFormat="1" applyFont="1" applyFill="1" applyBorder="1" applyAlignment="1">
      <alignment horizontal="center" vertical="center" shrinkToFit="1"/>
    </xf>
    <xf numFmtId="2" fontId="3" fillId="7" borderId="49" xfId="0" applyNumberFormat="1" applyFont="1" applyFill="1" applyBorder="1" applyAlignment="1">
      <alignment horizontal="center" vertical="center" shrinkToFit="1"/>
    </xf>
    <xf numFmtId="2" fontId="3" fillId="0" borderId="52" xfId="1" applyNumberFormat="1" applyFont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6" borderId="50" xfId="0" applyNumberFormat="1" applyFont="1" applyFill="1" applyBorder="1" applyAlignment="1">
      <alignment horizontal="center" vertical="center" shrinkToFit="1"/>
    </xf>
    <xf numFmtId="2" fontId="4" fillId="0" borderId="27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2" fontId="3" fillId="4" borderId="57" xfId="0" applyNumberFormat="1" applyFont="1" applyFill="1" applyBorder="1" applyAlignment="1">
      <alignment horizontal="center" vertical="center" shrinkToFit="1"/>
    </xf>
    <xf numFmtId="2" fontId="3" fillId="4" borderId="49" xfId="0" applyNumberFormat="1" applyFont="1" applyFill="1" applyBorder="1" applyAlignment="1">
      <alignment horizontal="center" vertical="center" shrinkToFit="1"/>
    </xf>
    <xf numFmtId="2" fontId="3" fillId="0" borderId="49" xfId="0" applyNumberFormat="1" applyFont="1" applyFill="1" applyBorder="1" applyAlignment="1">
      <alignment horizontal="center" vertical="center" shrinkToFit="1"/>
    </xf>
    <xf numFmtId="2" fontId="3" fillId="7" borderId="58" xfId="0" applyNumberFormat="1" applyFont="1" applyFill="1" applyBorder="1" applyAlignment="1">
      <alignment horizontal="center" vertical="center" shrinkToFit="1"/>
    </xf>
    <xf numFmtId="2" fontId="3" fillId="4" borderId="50" xfId="0" applyNumberFormat="1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2967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5"/>
  <sheetViews>
    <sheetView tabSelected="1" zoomScaleNormal="100" workbookViewId="0">
      <pane xSplit="2" ySplit="5" topLeftCell="C6" activePane="bottomRight" state="frozen"/>
      <selection activeCell="R10" sqref="R10"/>
      <selection pane="topRight" activeCell="R10" sqref="R10"/>
      <selection pane="bottomLeft" activeCell="R10" sqref="R10"/>
      <selection pane="bottomRight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31" width="3.85546875" style="35" customWidth="1"/>
    <col min="32" max="32" width="11.7109375" style="35" customWidth="1"/>
    <col min="33" max="33" width="6.7109375" style="35" customWidth="1"/>
    <col min="34" max="16384" width="9.140625" style="35"/>
  </cols>
  <sheetData>
    <row r="1" spans="1:36" ht="21.95" customHeight="1" x14ac:dyDescent="0.2">
      <c r="A1" s="14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53" t="s">
        <v>72</v>
      </c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33"/>
      <c r="AF1" s="34"/>
    </row>
    <row r="2" spans="1:36" ht="5.0999999999999996" customHeight="1" thickBot="1" x14ac:dyDescent="0.25">
      <c r="A2" s="16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1"/>
      <c r="T2" s="1"/>
      <c r="U2" s="1"/>
      <c r="V2" s="1"/>
      <c r="W2" s="1"/>
      <c r="X2" s="1"/>
      <c r="Y2" s="1"/>
      <c r="Z2" s="1"/>
      <c r="AA2" s="1"/>
      <c r="AB2" s="36"/>
      <c r="AC2" s="36"/>
      <c r="AD2" s="36"/>
      <c r="AE2" s="36"/>
      <c r="AF2" s="39"/>
    </row>
    <row r="3" spans="1:36" ht="21.95" customHeight="1" thickBot="1" x14ac:dyDescent="0.25">
      <c r="A3" s="16" t="s">
        <v>0</v>
      </c>
      <c r="B3" s="17">
        <v>10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69"/>
      <c r="M3" s="69"/>
      <c r="N3" s="69"/>
      <c r="O3" s="69"/>
      <c r="P3" s="69"/>
      <c r="Q3" s="38"/>
      <c r="R3" s="70" t="s">
        <v>18</v>
      </c>
      <c r="S3" s="1"/>
      <c r="T3" s="1"/>
      <c r="U3" s="1"/>
      <c r="V3" s="1"/>
      <c r="W3" s="1"/>
      <c r="X3" s="1"/>
      <c r="Y3" s="1"/>
      <c r="Z3" s="1"/>
      <c r="AA3" s="1"/>
      <c r="AB3" s="36"/>
      <c r="AC3" s="36"/>
      <c r="AD3" s="36"/>
      <c r="AE3" s="36"/>
      <c r="AF3" s="39"/>
    </row>
    <row r="4" spans="1:36" ht="5.0999999999999996" customHeight="1" thickBot="1" x14ac:dyDescent="0.3">
      <c r="A4" s="18"/>
      <c r="B4" s="19"/>
      <c r="C4" s="20"/>
      <c r="D4" s="20"/>
      <c r="E4" s="2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21"/>
      <c r="R4" s="19"/>
      <c r="S4" s="19"/>
      <c r="T4" s="19"/>
      <c r="U4" s="19"/>
      <c r="V4" s="19"/>
      <c r="W4" s="19"/>
      <c r="X4" s="19"/>
      <c r="Y4" s="19"/>
      <c r="Z4" s="19"/>
      <c r="AA4" s="19"/>
      <c r="AB4" s="41"/>
      <c r="AC4" s="41"/>
      <c r="AD4" s="41"/>
      <c r="AE4" s="41"/>
      <c r="AF4" s="42"/>
    </row>
    <row r="5" spans="1:36" s="54" customFormat="1" ht="114.95" customHeight="1" thickBot="1" x14ac:dyDescent="0.25">
      <c r="A5" s="22" t="s">
        <v>2</v>
      </c>
      <c r="B5" s="22" t="s">
        <v>3</v>
      </c>
      <c r="C5" s="73" t="s">
        <v>19</v>
      </c>
      <c r="D5" s="73" t="s">
        <v>20</v>
      </c>
      <c r="E5" s="73" t="s">
        <v>21</v>
      </c>
      <c r="F5" s="73" t="s">
        <v>46</v>
      </c>
      <c r="G5" s="73" t="s">
        <v>22</v>
      </c>
      <c r="H5" s="73" t="s">
        <v>23</v>
      </c>
      <c r="I5" s="73" t="s">
        <v>24</v>
      </c>
      <c r="J5" s="92" t="s">
        <v>47</v>
      </c>
      <c r="K5" s="92" t="s">
        <v>25</v>
      </c>
      <c r="L5" s="76" t="s">
        <v>26</v>
      </c>
      <c r="M5" s="76" t="s">
        <v>48</v>
      </c>
      <c r="N5" s="76" t="s">
        <v>27</v>
      </c>
      <c r="O5" s="76" t="s">
        <v>28</v>
      </c>
      <c r="P5" s="76" t="s">
        <v>29</v>
      </c>
      <c r="Q5" s="76" t="s">
        <v>30</v>
      </c>
      <c r="R5" s="76" t="s">
        <v>31</v>
      </c>
      <c r="S5" s="76" t="s">
        <v>32</v>
      </c>
      <c r="T5" s="76" t="s">
        <v>33</v>
      </c>
      <c r="U5" s="76" t="s">
        <v>50</v>
      </c>
      <c r="V5" s="76" t="s">
        <v>49</v>
      </c>
      <c r="W5" s="76" t="s">
        <v>34</v>
      </c>
      <c r="X5" s="93" t="s">
        <v>35</v>
      </c>
      <c r="Y5" s="93" t="s">
        <v>36</v>
      </c>
      <c r="Z5" s="77" t="s">
        <v>37</v>
      </c>
      <c r="AA5" s="72" t="s">
        <v>38</v>
      </c>
      <c r="AB5" s="72" t="s">
        <v>39</v>
      </c>
      <c r="AC5" s="72" t="s">
        <v>40</v>
      </c>
      <c r="AD5" s="72" t="s">
        <v>41</v>
      </c>
      <c r="AE5" s="71" t="s">
        <v>42</v>
      </c>
      <c r="AF5" s="22" t="s">
        <v>14</v>
      </c>
      <c r="AG5" s="11" t="s">
        <v>4</v>
      </c>
    </row>
    <row r="6" spans="1:36" s="44" customFormat="1" ht="15.6" customHeight="1" x14ac:dyDescent="0.2">
      <c r="A6" s="156"/>
      <c r="B6" s="23" t="s">
        <v>5</v>
      </c>
      <c r="C6" s="78"/>
      <c r="D6" s="79" t="s">
        <v>45</v>
      </c>
      <c r="E6" s="79" t="s">
        <v>45</v>
      </c>
      <c r="F6" s="79" t="s">
        <v>45</v>
      </c>
      <c r="G6" s="79" t="s">
        <v>45</v>
      </c>
      <c r="H6" s="79" t="s">
        <v>45</v>
      </c>
      <c r="I6" s="79" t="s">
        <v>45</v>
      </c>
      <c r="J6" s="94" t="s">
        <v>45</v>
      </c>
      <c r="K6" s="95" t="s">
        <v>45</v>
      </c>
      <c r="L6" s="96" t="s">
        <v>45</v>
      </c>
      <c r="M6" s="96">
        <v>0</v>
      </c>
      <c r="N6" s="96">
        <v>0</v>
      </c>
      <c r="O6" s="96">
        <v>0</v>
      </c>
      <c r="P6" s="96">
        <v>0</v>
      </c>
      <c r="Q6" s="96">
        <v>0</v>
      </c>
      <c r="R6" s="96">
        <v>2</v>
      </c>
      <c r="S6" s="96">
        <v>0</v>
      </c>
      <c r="T6" s="96">
        <v>1</v>
      </c>
      <c r="U6" s="96">
        <v>4</v>
      </c>
      <c r="V6" s="96">
        <v>1</v>
      </c>
      <c r="W6" s="96">
        <v>0</v>
      </c>
      <c r="X6" s="97" t="s">
        <v>45</v>
      </c>
      <c r="Y6" s="97" t="s">
        <v>45</v>
      </c>
      <c r="Z6" s="98">
        <v>1</v>
      </c>
      <c r="AA6" s="80">
        <v>0</v>
      </c>
      <c r="AB6" s="80">
        <v>1</v>
      </c>
      <c r="AC6" s="80">
        <v>4</v>
      </c>
      <c r="AD6" s="80">
        <v>0</v>
      </c>
      <c r="AE6" s="81">
        <v>2</v>
      </c>
      <c r="AF6" s="26" t="s">
        <v>6</v>
      </c>
      <c r="AG6" s="43"/>
      <c r="AH6" s="47"/>
      <c r="AI6" s="47"/>
      <c r="AJ6" s="47"/>
    </row>
    <row r="7" spans="1:36" s="44" customFormat="1" ht="15.6" customHeight="1" x14ac:dyDescent="0.2">
      <c r="A7" s="154">
        <v>4.58</v>
      </c>
      <c r="B7" s="24" t="s">
        <v>7</v>
      </c>
      <c r="C7" s="82" t="s">
        <v>45</v>
      </c>
      <c r="D7" s="83" t="s">
        <v>45</v>
      </c>
      <c r="E7" s="83" t="s">
        <v>45</v>
      </c>
      <c r="F7" s="83" t="s">
        <v>45</v>
      </c>
      <c r="G7" s="83" t="s">
        <v>45</v>
      </c>
      <c r="H7" s="83" t="s">
        <v>45</v>
      </c>
      <c r="I7" s="83" t="s">
        <v>45</v>
      </c>
      <c r="J7" s="99" t="s">
        <v>45</v>
      </c>
      <c r="K7" s="100" t="s">
        <v>45</v>
      </c>
      <c r="L7" s="101">
        <v>1</v>
      </c>
      <c r="M7" s="101">
        <v>2</v>
      </c>
      <c r="N7" s="101">
        <v>0</v>
      </c>
      <c r="O7" s="101">
        <v>2</v>
      </c>
      <c r="P7" s="101">
        <v>4</v>
      </c>
      <c r="Q7" s="101">
        <v>2</v>
      </c>
      <c r="R7" s="101">
        <v>3</v>
      </c>
      <c r="S7" s="101">
        <v>0</v>
      </c>
      <c r="T7" s="101">
        <v>0</v>
      </c>
      <c r="U7" s="101">
        <v>0</v>
      </c>
      <c r="V7" s="101">
        <v>1</v>
      </c>
      <c r="W7" s="101">
        <v>0</v>
      </c>
      <c r="X7" s="102" t="s">
        <v>45</v>
      </c>
      <c r="Y7" s="102" t="s">
        <v>45</v>
      </c>
      <c r="Z7" s="103">
        <v>0</v>
      </c>
      <c r="AA7" s="84">
        <v>1</v>
      </c>
      <c r="AB7" s="84">
        <v>0</v>
      </c>
      <c r="AC7" s="84">
        <v>0</v>
      </c>
      <c r="AD7" s="84">
        <v>0</v>
      </c>
      <c r="AE7" s="85"/>
      <c r="AF7" s="27">
        <f>SUM(C7:AD7)</f>
        <v>16</v>
      </c>
      <c r="AG7" s="12"/>
      <c r="AH7" s="47"/>
      <c r="AI7" s="47"/>
      <c r="AJ7" s="47"/>
    </row>
    <row r="8" spans="1:36" s="44" customFormat="1" ht="15.6" customHeight="1" x14ac:dyDescent="0.2">
      <c r="A8" s="162" t="s">
        <v>44</v>
      </c>
      <c r="B8" s="24" t="s">
        <v>8</v>
      </c>
      <c r="C8" s="82" t="s">
        <v>45</v>
      </c>
      <c r="D8" s="86" t="s">
        <v>45</v>
      </c>
      <c r="E8" s="86" t="s">
        <v>45</v>
      </c>
      <c r="F8" s="86" t="s">
        <v>45</v>
      </c>
      <c r="G8" s="86" t="s">
        <v>45</v>
      </c>
      <c r="H8" s="86" t="s">
        <v>45</v>
      </c>
      <c r="I8" s="86" t="s">
        <v>45</v>
      </c>
      <c r="J8" s="104" t="s">
        <v>45</v>
      </c>
      <c r="K8" s="105" t="s">
        <v>45</v>
      </c>
      <c r="L8" s="106">
        <f>L7</f>
        <v>1</v>
      </c>
      <c r="M8" s="106">
        <f t="shared" ref="M8" si="0">L8-M6+M7</f>
        <v>3</v>
      </c>
      <c r="N8" s="106">
        <f t="shared" ref="N8" si="1">M8-N6+N7</f>
        <v>3</v>
      </c>
      <c r="O8" s="106">
        <f t="shared" ref="O8" si="2">N8-O6+O7</f>
        <v>5</v>
      </c>
      <c r="P8" s="106">
        <f t="shared" ref="P8" si="3">O8-P6+P7</f>
        <v>9</v>
      </c>
      <c r="Q8" s="106">
        <f t="shared" ref="Q8" si="4">P8-Q6+Q7</f>
        <v>11</v>
      </c>
      <c r="R8" s="106">
        <f t="shared" ref="R8" si="5">Q8-R6+R7</f>
        <v>12</v>
      </c>
      <c r="S8" s="106">
        <f t="shared" ref="S8" si="6">R8-S6+S7</f>
        <v>12</v>
      </c>
      <c r="T8" s="106">
        <f t="shared" ref="T8" si="7">S8-T6+T7</f>
        <v>11</v>
      </c>
      <c r="U8" s="106">
        <f t="shared" ref="U8" si="8">T8-U6+U7</f>
        <v>7</v>
      </c>
      <c r="V8" s="106">
        <f t="shared" ref="V8" si="9">U8-V6+V7</f>
        <v>7</v>
      </c>
      <c r="W8" s="106">
        <f t="shared" ref="W8" si="10">V8-W6+W7</f>
        <v>7</v>
      </c>
      <c r="X8" s="107" t="s">
        <v>45</v>
      </c>
      <c r="Y8" s="107" t="s">
        <v>45</v>
      </c>
      <c r="Z8" s="108">
        <f>W8-Z6+Z7</f>
        <v>6</v>
      </c>
      <c r="AA8" s="87">
        <f t="shared" ref="AA8" si="11">Z8-AA6+AA7</f>
        <v>7</v>
      </c>
      <c r="AB8" s="87">
        <f t="shared" ref="AB8" si="12">AA8-AB6+AB7</f>
        <v>6</v>
      </c>
      <c r="AC8" s="87">
        <f t="shared" ref="AC8:AD8" si="13">AB8-AC6+AC7</f>
        <v>2</v>
      </c>
      <c r="AD8" s="87">
        <f t="shared" si="13"/>
        <v>2</v>
      </c>
      <c r="AE8" s="88">
        <f>AD8-AE6</f>
        <v>0</v>
      </c>
      <c r="AF8" s="28"/>
      <c r="AG8" s="3">
        <f>MAX(C8:AE8)</f>
        <v>12</v>
      </c>
      <c r="AH8" s="47"/>
      <c r="AI8" s="47"/>
      <c r="AJ8" s="47"/>
    </row>
    <row r="9" spans="1:36" s="44" customFormat="1" ht="15.6" customHeight="1" x14ac:dyDescent="0.2">
      <c r="A9" s="163"/>
      <c r="B9" s="24" t="s">
        <v>9</v>
      </c>
      <c r="C9" s="157"/>
      <c r="D9" s="158"/>
      <c r="E9" s="158"/>
      <c r="F9" s="89" t="s">
        <v>45</v>
      </c>
      <c r="G9" s="158"/>
      <c r="H9" s="158"/>
      <c r="I9" s="158"/>
      <c r="J9" s="158"/>
      <c r="K9" s="158"/>
      <c r="L9" s="109">
        <v>4.58</v>
      </c>
      <c r="M9" s="158"/>
      <c r="N9" s="158"/>
      <c r="O9" s="158"/>
      <c r="P9" s="109">
        <v>5.03</v>
      </c>
      <c r="Q9" s="158"/>
      <c r="R9" s="158"/>
      <c r="S9" s="158"/>
      <c r="T9" s="158"/>
      <c r="U9" s="109">
        <v>5.1100000000000003</v>
      </c>
      <c r="V9" s="158"/>
      <c r="W9" s="158"/>
      <c r="X9" s="158"/>
      <c r="Y9" s="110" t="s">
        <v>45</v>
      </c>
      <c r="Z9" s="111">
        <v>5.16</v>
      </c>
      <c r="AA9" s="158"/>
      <c r="AB9" s="158"/>
      <c r="AC9" s="158"/>
      <c r="AD9" s="158"/>
      <c r="AE9" s="159">
        <v>5.22</v>
      </c>
      <c r="AF9" s="29">
        <v>24</v>
      </c>
      <c r="AG9" s="12"/>
      <c r="AH9" s="47"/>
      <c r="AI9" s="47"/>
      <c r="AJ9" s="47"/>
    </row>
    <row r="10" spans="1:36" s="44" customFormat="1" ht="15.6" customHeight="1" x14ac:dyDescent="0.2">
      <c r="A10" s="164"/>
      <c r="B10" s="25" t="s">
        <v>10</v>
      </c>
      <c r="C10" s="160" t="s">
        <v>45</v>
      </c>
      <c r="D10" s="161"/>
      <c r="E10" s="161"/>
      <c r="F10" s="90" t="s">
        <v>45</v>
      </c>
      <c r="G10" s="161"/>
      <c r="H10" s="161"/>
      <c r="I10" s="161"/>
      <c r="J10" s="161"/>
      <c r="K10" s="161"/>
      <c r="L10" s="112" t="s">
        <v>45</v>
      </c>
      <c r="M10" s="161"/>
      <c r="N10" s="161"/>
      <c r="O10" s="161"/>
      <c r="P10" s="112">
        <v>5.04</v>
      </c>
      <c r="Q10" s="161"/>
      <c r="R10" s="161"/>
      <c r="S10" s="161"/>
      <c r="T10" s="161"/>
      <c r="U10" s="112">
        <v>5.12</v>
      </c>
      <c r="V10" s="161"/>
      <c r="W10" s="161"/>
      <c r="X10" s="158"/>
      <c r="Y10" s="113" t="s">
        <v>45</v>
      </c>
      <c r="Z10" s="114">
        <f>Z9</f>
        <v>5.16</v>
      </c>
      <c r="AA10" s="161"/>
      <c r="AB10" s="161"/>
      <c r="AC10" s="161"/>
      <c r="AD10" s="161"/>
      <c r="AE10" s="153"/>
      <c r="AF10" s="28"/>
      <c r="AG10" s="13"/>
      <c r="AH10" s="47"/>
      <c r="AI10" s="47"/>
      <c r="AJ10" s="47"/>
    </row>
    <row r="11" spans="1:36" s="44" customFormat="1" ht="15.6" customHeight="1" thickBot="1" x14ac:dyDescent="0.25">
      <c r="A11" s="155">
        <v>523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1"/>
      <c r="AF11" s="52"/>
      <c r="AG11" s="3"/>
      <c r="AH11" s="47"/>
      <c r="AI11" s="47"/>
      <c r="AJ11" s="47"/>
    </row>
    <row r="12" spans="1:36" ht="15.6" customHeight="1" x14ac:dyDescent="0.2">
      <c r="A12" s="156"/>
      <c r="B12" s="23" t="s">
        <v>5</v>
      </c>
      <c r="C12" s="78"/>
      <c r="D12" s="79" t="s">
        <v>45</v>
      </c>
      <c r="E12" s="79" t="s">
        <v>45</v>
      </c>
      <c r="F12" s="79" t="s">
        <v>45</v>
      </c>
      <c r="G12" s="79" t="s">
        <v>45</v>
      </c>
      <c r="H12" s="79" t="s">
        <v>45</v>
      </c>
      <c r="I12" s="79" t="s">
        <v>45</v>
      </c>
      <c r="J12" s="94" t="s">
        <v>45</v>
      </c>
      <c r="K12" s="95" t="s">
        <v>45</v>
      </c>
      <c r="L12" s="96" t="s">
        <v>45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</v>
      </c>
      <c r="T12" s="96">
        <v>2</v>
      </c>
      <c r="U12" s="96">
        <v>0</v>
      </c>
      <c r="V12" s="96">
        <v>1</v>
      </c>
      <c r="W12" s="96">
        <v>1</v>
      </c>
      <c r="X12" s="97" t="s">
        <v>45</v>
      </c>
      <c r="Y12" s="97" t="s">
        <v>45</v>
      </c>
      <c r="Z12" s="98">
        <v>3</v>
      </c>
      <c r="AA12" s="80">
        <v>0</v>
      </c>
      <c r="AB12" s="80">
        <v>1</v>
      </c>
      <c r="AC12" s="80">
        <v>3</v>
      </c>
      <c r="AD12" s="80">
        <v>1</v>
      </c>
      <c r="AE12" s="81">
        <v>2</v>
      </c>
      <c r="AF12" s="26" t="s">
        <v>6</v>
      </c>
      <c r="AG12" s="43"/>
      <c r="AH12" s="47"/>
      <c r="AI12" s="47"/>
      <c r="AJ12" s="47"/>
    </row>
    <row r="13" spans="1:36" ht="15.6" customHeight="1" x14ac:dyDescent="0.2">
      <c r="A13" s="154">
        <v>5.16</v>
      </c>
      <c r="B13" s="24" t="s">
        <v>7</v>
      </c>
      <c r="C13" s="82" t="s">
        <v>45</v>
      </c>
      <c r="D13" s="83" t="s">
        <v>45</v>
      </c>
      <c r="E13" s="83" t="s">
        <v>45</v>
      </c>
      <c r="F13" s="83" t="s">
        <v>45</v>
      </c>
      <c r="G13" s="83" t="s">
        <v>45</v>
      </c>
      <c r="H13" s="83" t="s">
        <v>45</v>
      </c>
      <c r="I13" s="83" t="s">
        <v>45</v>
      </c>
      <c r="J13" s="99" t="s">
        <v>45</v>
      </c>
      <c r="K13" s="100" t="s">
        <v>45</v>
      </c>
      <c r="L13" s="101">
        <v>0</v>
      </c>
      <c r="M13" s="101">
        <v>0</v>
      </c>
      <c r="N13" s="101">
        <v>0</v>
      </c>
      <c r="O13" s="101">
        <v>1</v>
      </c>
      <c r="P13" s="101">
        <v>5</v>
      </c>
      <c r="Q13" s="101">
        <v>0</v>
      </c>
      <c r="R13" s="101">
        <v>4</v>
      </c>
      <c r="S13" s="101">
        <v>1</v>
      </c>
      <c r="T13" s="101">
        <v>1</v>
      </c>
      <c r="U13" s="101">
        <v>1</v>
      </c>
      <c r="V13" s="101">
        <v>1</v>
      </c>
      <c r="W13" s="101">
        <v>0</v>
      </c>
      <c r="X13" s="102" t="s">
        <v>45</v>
      </c>
      <c r="Y13" s="102" t="s">
        <v>45</v>
      </c>
      <c r="Z13" s="103">
        <v>0</v>
      </c>
      <c r="AA13" s="84">
        <v>0</v>
      </c>
      <c r="AB13" s="84">
        <v>0</v>
      </c>
      <c r="AC13" s="84">
        <v>0</v>
      </c>
      <c r="AD13" s="84">
        <v>0</v>
      </c>
      <c r="AE13" s="85"/>
      <c r="AF13" s="27">
        <f>SUM(C13:AD13)</f>
        <v>14</v>
      </c>
      <c r="AG13" s="12"/>
      <c r="AH13" s="47"/>
      <c r="AI13" s="47"/>
      <c r="AJ13" s="47"/>
    </row>
    <row r="14" spans="1:36" ht="15.6" customHeight="1" x14ac:dyDescent="0.2">
      <c r="A14" s="162" t="s">
        <v>44</v>
      </c>
      <c r="B14" s="24" t="s">
        <v>8</v>
      </c>
      <c r="C14" s="82" t="s">
        <v>45</v>
      </c>
      <c r="D14" s="86" t="s">
        <v>45</v>
      </c>
      <c r="E14" s="86" t="s">
        <v>45</v>
      </c>
      <c r="F14" s="86" t="s">
        <v>45</v>
      </c>
      <c r="G14" s="86" t="s">
        <v>45</v>
      </c>
      <c r="H14" s="86" t="s">
        <v>45</v>
      </c>
      <c r="I14" s="86" t="s">
        <v>45</v>
      </c>
      <c r="J14" s="104" t="s">
        <v>45</v>
      </c>
      <c r="K14" s="105" t="s">
        <v>45</v>
      </c>
      <c r="L14" s="106">
        <f>L13</f>
        <v>0</v>
      </c>
      <c r="M14" s="106">
        <f t="shared" ref="M14" si="14">L14-M12+M13</f>
        <v>0</v>
      </c>
      <c r="N14" s="106">
        <f t="shared" ref="N14" si="15">M14-N12+N13</f>
        <v>0</v>
      </c>
      <c r="O14" s="106">
        <f t="shared" ref="O14" si="16">N14-O12+O13</f>
        <v>1</v>
      </c>
      <c r="P14" s="106">
        <f t="shared" ref="P14" si="17">O14-P12+P13</f>
        <v>6</v>
      </c>
      <c r="Q14" s="106">
        <f t="shared" ref="Q14" si="18">P14-Q12+Q13</f>
        <v>6</v>
      </c>
      <c r="R14" s="106">
        <f t="shared" ref="R14" si="19">Q14-R12+R13</f>
        <v>10</v>
      </c>
      <c r="S14" s="106">
        <f t="shared" ref="S14" si="20">R14-S12+S13</f>
        <v>11</v>
      </c>
      <c r="T14" s="106">
        <f t="shared" ref="T14" si="21">S14-T12+T13</f>
        <v>10</v>
      </c>
      <c r="U14" s="106">
        <f t="shared" ref="U14" si="22">T14-U12+U13</f>
        <v>11</v>
      </c>
      <c r="V14" s="106">
        <f t="shared" ref="V14" si="23">U14-V12+V13</f>
        <v>11</v>
      </c>
      <c r="W14" s="106">
        <f t="shared" ref="W14" si="24">V14-W12+W13</f>
        <v>10</v>
      </c>
      <c r="X14" s="107" t="s">
        <v>45</v>
      </c>
      <c r="Y14" s="107" t="s">
        <v>45</v>
      </c>
      <c r="Z14" s="108">
        <f>W14-Z12+Z13</f>
        <v>7</v>
      </c>
      <c r="AA14" s="87">
        <f t="shared" ref="AA14" si="25">Z14-AA12+AA13</f>
        <v>7</v>
      </c>
      <c r="AB14" s="87">
        <f t="shared" ref="AB14" si="26">AA14-AB12+AB13</f>
        <v>6</v>
      </c>
      <c r="AC14" s="87">
        <f t="shared" ref="AC14" si="27">AB14-AC12+AC13</f>
        <v>3</v>
      </c>
      <c r="AD14" s="87">
        <f t="shared" ref="AD14" si="28">AC14-AD12+AD13</f>
        <v>2</v>
      </c>
      <c r="AE14" s="88">
        <f>AD14-AE12</f>
        <v>0</v>
      </c>
      <c r="AF14" s="28"/>
      <c r="AG14" s="3">
        <f>MAX(C14:AE14)</f>
        <v>11</v>
      </c>
      <c r="AH14" s="47"/>
      <c r="AI14" s="47"/>
      <c r="AJ14" s="47"/>
    </row>
    <row r="15" spans="1:36" ht="15.6" customHeight="1" x14ac:dyDescent="0.2">
      <c r="A15" s="163"/>
      <c r="B15" s="24" t="s">
        <v>9</v>
      </c>
      <c r="C15" s="157"/>
      <c r="D15" s="158"/>
      <c r="E15" s="158"/>
      <c r="F15" s="89" t="s">
        <v>45</v>
      </c>
      <c r="G15" s="158"/>
      <c r="H15" s="158"/>
      <c r="I15" s="158"/>
      <c r="J15" s="158"/>
      <c r="K15" s="158"/>
      <c r="L15" s="109">
        <v>5.17</v>
      </c>
      <c r="M15" s="158"/>
      <c r="N15" s="158"/>
      <c r="O15" s="158"/>
      <c r="P15" s="109">
        <v>5.21</v>
      </c>
      <c r="Q15" s="158"/>
      <c r="R15" s="158"/>
      <c r="S15" s="158"/>
      <c r="T15" s="158"/>
      <c r="U15" s="109">
        <v>5.29</v>
      </c>
      <c r="V15" s="158"/>
      <c r="W15" s="158"/>
      <c r="X15" s="158"/>
      <c r="Y15" s="110" t="s">
        <v>45</v>
      </c>
      <c r="Z15" s="111">
        <v>5.35</v>
      </c>
      <c r="AA15" s="158"/>
      <c r="AB15" s="158"/>
      <c r="AC15" s="158"/>
      <c r="AD15" s="158"/>
      <c r="AE15" s="159">
        <v>5.43</v>
      </c>
      <c r="AF15" s="29">
        <f>43-17</f>
        <v>26</v>
      </c>
      <c r="AG15" s="12"/>
      <c r="AH15" s="47"/>
      <c r="AI15" s="47"/>
      <c r="AJ15" s="47"/>
    </row>
    <row r="16" spans="1:36" ht="15.6" customHeight="1" x14ac:dyDescent="0.2">
      <c r="A16" s="164"/>
      <c r="B16" s="25" t="s">
        <v>10</v>
      </c>
      <c r="C16" s="160" t="s">
        <v>45</v>
      </c>
      <c r="D16" s="161"/>
      <c r="E16" s="161"/>
      <c r="F16" s="90" t="s">
        <v>45</v>
      </c>
      <c r="G16" s="161"/>
      <c r="H16" s="161"/>
      <c r="I16" s="161"/>
      <c r="J16" s="161"/>
      <c r="K16" s="161"/>
      <c r="L16" s="112" t="s">
        <v>45</v>
      </c>
      <c r="M16" s="161"/>
      <c r="N16" s="161"/>
      <c r="O16" s="161"/>
      <c r="P16" s="112">
        <f>P15</f>
        <v>5.21</v>
      </c>
      <c r="Q16" s="161"/>
      <c r="R16" s="161"/>
      <c r="S16" s="161"/>
      <c r="T16" s="161"/>
      <c r="U16" s="112">
        <v>5.3</v>
      </c>
      <c r="V16" s="161"/>
      <c r="W16" s="161"/>
      <c r="X16" s="158"/>
      <c r="Y16" s="113" t="s">
        <v>45</v>
      </c>
      <c r="Z16" s="114">
        <v>5.36</v>
      </c>
      <c r="AA16" s="161"/>
      <c r="AB16" s="161"/>
      <c r="AC16" s="161"/>
      <c r="AD16" s="161"/>
      <c r="AE16" s="153"/>
      <c r="AF16" s="28"/>
      <c r="AG16" s="13"/>
      <c r="AH16" s="47"/>
      <c r="AI16" s="47"/>
      <c r="AJ16" s="47"/>
    </row>
    <row r="17" spans="1:36" ht="15.6" customHeight="1" thickBot="1" x14ac:dyDescent="0.25">
      <c r="A17" s="155">
        <v>512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1"/>
      <c r="AF17" s="52"/>
      <c r="AG17" s="3"/>
      <c r="AH17" s="47"/>
      <c r="AI17" s="47"/>
      <c r="AJ17" s="47"/>
    </row>
    <row r="18" spans="1:36" ht="15.6" customHeight="1" x14ac:dyDescent="0.2">
      <c r="A18" s="156"/>
      <c r="B18" s="23" t="s">
        <v>5</v>
      </c>
      <c r="C18" s="78"/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94">
        <v>0</v>
      </c>
      <c r="K18" s="95">
        <v>0</v>
      </c>
      <c r="L18" s="96">
        <v>0</v>
      </c>
      <c r="M18" s="96">
        <v>0</v>
      </c>
      <c r="N18" s="96">
        <v>0</v>
      </c>
      <c r="O18" s="96">
        <v>0</v>
      </c>
      <c r="P18" s="96">
        <v>0</v>
      </c>
      <c r="Q18" s="96">
        <v>0</v>
      </c>
      <c r="R18" s="96">
        <v>0</v>
      </c>
      <c r="S18" s="96">
        <v>0</v>
      </c>
      <c r="T18" s="96">
        <v>1</v>
      </c>
      <c r="U18" s="96">
        <v>1</v>
      </c>
      <c r="V18" s="96">
        <v>2</v>
      </c>
      <c r="W18" s="96">
        <v>2</v>
      </c>
      <c r="X18" s="97" t="s">
        <v>45</v>
      </c>
      <c r="Y18" s="97" t="s">
        <v>45</v>
      </c>
      <c r="Z18" s="98">
        <v>3</v>
      </c>
      <c r="AA18" s="80">
        <v>0</v>
      </c>
      <c r="AB18" s="80">
        <v>2</v>
      </c>
      <c r="AC18" s="80">
        <v>3</v>
      </c>
      <c r="AD18" s="80">
        <v>0</v>
      </c>
      <c r="AE18" s="81">
        <v>1</v>
      </c>
      <c r="AF18" s="26" t="s">
        <v>6</v>
      </c>
      <c r="AG18" s="43"/>
      <c r="AH18" s="47"/>
      <c r="AI18" s="47"/>
      <c r="AJ18" s="47"/>
    </row>
    <row r="19" spans="1:36" ht="15.6" customHeight="1" x14ac:dyDescent="0.2">
      <c r="A19" s="154">
        <v>6.15</v>
      </c>
      <c r="B19" s="24" t="s">
        <v>7</v>
      </c>
      <c r="C19" s="82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99">
        <v>0</v>
      </c>
      <c r="K19" s="100">
        <v>0</v>
      </c>
      <c r="L19" s="101">
        <v>0</v>
      </c>
      <c r="M19" s="101">
        <v>0</v>
      </c>
      <c r="N19" s="101">
        <v>0</v>
      </c>
      <c r="O19" s="101">
        <v>2</v>
      </c>
      <c r="P19" s="101">
        <v>2</v>
      </c>
      <c r="Q19" s="101">
        <v>1</v>
      </c>
      <c r="R19" s="101">
        <v>5</v>
      </c>
      <c r="S19" s="101">
        <v>0</v>
      </c>
      <c r="T19" s="101">
        <v>1</v>
      </c>
      <c r="U19" s="101">
        <v>2</v>
      </c>
      <c r="V19" s="101">
        <v>0</v>
      </c>
      <c r="W19" s="101">
        <v>0</v>
      </c>
      <c r="X19" s="102" t="s">
        <v>45</v>
      </c>
      <c r="Y19" s="102" t="s">
        <v>45</v>
      </c>
      <c r="Z19" s="103">
        <v>1</v>
      </c>
      <c r="AA19" s="84">
        <v>1</v>
      </c>
      <c r="AB19" s="84">
        <v>0</v>
      </c>
      <c r="AC19" s="84">
        <v>0</v>
      </c>
      <c r="AD19" s="84">
        <v>0</v>
      </c>
      <c r="AE19" s="85"/>
      <c r="AF19" s="27">
        <f>SUM(C19:AD19)</f>
        <v>15</v>
      </c>
      <c r="AG19" s="12"/>
      <c r="AH19" s="47"/>
      <c r="AI19" s="47"/>
      <c r="AJ19" s="47"/>
    </row>
    <row r="20" spans="1:36" ht="15.6" customHeight="1" x14ac:dyDescent="0.2">
      <c r="A20" s="162" t="s">
        <v>43</v>
      </c>
      <c r="B20" s="24" t="s">
        <v>8</v>
      </c>
      <c r="C20" s="82">
        <f>C19</f>
        <v>0</v>
      </c>
      <c r="D20" s="86">
        <f t="shared" ref="D20" si="29">C20-D18+D19</f>
        <v>0</v>
      </c>
      <c r="E20" s="86">
        <f t="shared" ref="E20" si="30">D20-E18+E19</f>
        <v>0</v>
      </c>
      <c r="F20" s="86">
        <f t="shared" ref="F20" si="31">E20-F18+F19</f>
        <v>0</v>
      </c>
      <c r="G20" s="86">
        <f t="shared" ref="G20" si="32">F20-G18+G19</f>
        <v>0</v>
      </c>
      <c r="H20" s="86">
        <f t="shared" ref="H20" si="33">G20-H18+H19</f>
        <v>0</v>
      </c>
      <c r="I20" s="86">
        <f t="shared" ref="I20" si="34">H20-I18+I19</f>
        <v>0</v>
      </c>
      <c r="J20" s="104">
        <f t="shared" ref="J20" si="35">I20-J18+J19</f>
        <v>0</v>
      </c>
      <c r="K20" s="105">
        <f t="shared" ref="K20" si="36">J20-K18+K19</f>
        <v>0</v>
      </c>
      <c r="L20" s="106">
        <f t="shared" ref="L20" si="37">K20-L18+L19</f>
        <v>0</v>
      </c>
      <c r="M20" s="106">
        <f t="shared" ref="M20" si="38">L20-M18+M19</f>
        <v>0</v>
      </c>
      <c r="N20" s="106">
        <f t="shared" ref="N20" si="39">M20-N18+N19</f>
        <v>0</v>
      </c>
      <c r="O20" s="106">
        <f t="shared" ref="O20" si="40">N20-O18+O19</f>
        <v>2</v>
      </c>
      <c r="P20" s="106">
        <f t="shared" ref="P20" si="41">O20-P18+P19</f>
        <v>4</v>
      </c>
      <c r="Q20" s="106">
        <f t="shared" ref="Q20" si="42">P20-Q18+Q19</f>
        <v>5</v>
      </c>
      <c r="R20" s="106">
        <f t="shared" ref="R20" si="43">Q20-R18+R19</f>
        <v>10</v>
      </c>
      <c r="S20" s="106">
        <f t="shared" ref="S20" si="44">R20-S18+S19</f>
        <v>10</v>
      </c>
      <c r="T20" s="106">
        <f t="shared" ref="T20" si="45">S20-T18+T19</f>
        <v>10</v>
      </c>
      <c r="U20" s="106">
        <f t="shared" ref="U20" si="46">T20-U18+U19</f>
        <v>11</v>
      </c>
      <c r="V20" s="106">
        <f t="shared" ref="V20" si="47">U20-V18+V19</f>
        <v>9</v>
      </c>
      <c r="W20" s="106">
        <f t="shared" ref="W20" si="48">V20-W18+W19</f>
        <v>7</v>
      </c>
      <c r="X20" s="107" t="s">
        <v>45</v>
      </c>
      <c r="Y20" s="107" t="s">
        <v>45</v>
      </c>
      <c r="Z20" s="108">
        <f>W20-Z18+Z19</f>
        <v>5</v>
      </c>
      <c r="AA20" s="87">
        <f t="shared" ref="AA20" si="49">Z20-AA18+AA19</f>
        <v>6</v>
      </c>
      <c r="AB20" s="87">
        <f t="shared" ref="AB20" si="50">AA20-AB18+AB19</f>
        <v>4</v>
      </c>
      <c r="AC20" s="87">
        <f t="shared" ref="AC20" si="51">AB20-AC18+AC19</f>
        <v>1</v>
      </c>
      <c r="AD20" s="87">
        <f t="shared" ref="AD20" si="52">AC20-AD18+AD19</f>
        <v>1</v>
      </c>
      <c r="AE20" s="88">
        <f>AD20-AE18</f>
        <v>0</v>
      </c>
      <c r="AF20" s="28"/>
      <c r="AG20" s="3">
        <f>MAX(C20:AE20)</f>
        <v>11</v>
      </c>
      <c r="AH20" s="47"/>
      <c r="AI20" s="47"/>
      <c r="AJ20" s="47"/>
    </row>
    <row r="21" spans="1:36" ht="15.6" customHeight="1" x14ac:dyDescent="0.2">
      <c r="A21" s="163"/>
      <c r="B21" s="24" t="s">
        <v>9</v>
      </c>
      <c r="C21" s="157"/>
      <c r="D21" s="158"/>
      <c r="E21" s="158"/>
      <c r="F21" s="89">
        <v>6.23</v>
      </c>
      <c r="G21" s="158"/>
      <c r="H21" s="158"/>
      <c r="I21" s="158"/>
      <c r="J21" s="158"/>
      <c r="K21" s="158"/>
      <c r="L21" s="109">
        <v>6.27</v>
      </c>
      <c r="M21" s="158"/>
      <c r="N21" s="158"/>
      <c r="O21" s="158"/>
      <c r="P21" s="109">
        <v>6.32</v>
      </c>
      <c r="Q21" s="158"/>
      <c r="R21" s="158"/>
      <c r="S21" s="158"/>
      <c r="T21" s="158"/>
      <c r="U21" s="109">
        <v>6.4</v>
      </c>
      <c r="V21" s="158"/>
      <c r="W21" s="158"/>
      <c r="X21" s="158"/>
      <c r="Y21" s="110" t="s">
        <v>45</v>
      </c>
      <c r="Z21" s="111">
        <v>6.45</v>
      </c>
      <c r="AA21" s="158"/>
      <c r="AB21" s="158"/>
      <c r="AC21" s="158"/>
      <c r="AD21" s="158"/>
      <c r="AE21" s="159">
        <v>6.52</v>
      </c>
      <c r="AF21" s="29">
        <f>52-15</f>
        <v>37</v>
      </c>
      <c r="AG21" s="12"/>
      <c r="AH21" s="47"/>
      <c r="AI21" s="47"/>
      <c r="AJ21" s="47"/>
    </row>
    <row r="22" spans="1:36" ht="15.6" customHeight="1" x14ac:dyDescent="0.2">
      <c r="A22" s="164"/>
      <c r="B22" s="25" t="s">
        <v>10</v>
      </c>
      <c r="C22" s="160">
        <v>6.15</v>
      </c>
      <c r="D22" s="161"/>
      <c r="E22" s="161"/>
      <c r="F22" s="90">
        <f>F21</f>
        <v>6.23</v>
      </c>
      <c r="G22" s="161"/>
      <c r="H22" s="161"/>
      <c r="I22" s="161"/>
      <c r="J22" s="161"/>
      <c r="K22" s="161"/>
      <c r="L22" s="112">
        <f>L21</f>
        <v>6.27</v>
      </c>
      <c r="M22" s="161"/>
      <c r="N22" s="161"/>
      <c r="O22" s="161"/>
      <c r="P22" s="112">
        <f>P21</f>
        <v>6.32</v>
      </c>
      <c r="Q22" s="161"/>
      <c r="R22" s="161"/>
      <c r="S22" s="161"/>
      <c r="T22" s="161"/>
      <c r="U22" s="112">
        <f>U21</f>
        <v>6.4</v>
      </c>
      <c r="V22" s="161"/>
      <c r="W22" s="161"/>
      <c r="X22" s="158"/>
      <c r="Y22" s="113" t="s">
        <v>45</v>
      </c>
      <c r="Z22" s="114">
        <v>6.46</v>
      </c>
      <c r="AA22" s="161"/>
      <c r="AB22" s="161"/>
      <c r="AC22" s="161"/>
      <c r="AD22" s="161"/>
      <c r="AE22" s="153"/>
      <c r="AF22" s="28"/>
      <c r="AG22" s="13"/>
      <c r="AH22" s="47"/>
      <c r="AI22" s="47"/>
      <c r="AJ22" s="47"/>
    </row>
    <row r="23" spans="1:36" ht="15.6" customHeight="1" thickBot="1" x14ac:dyDescent="0.25">
      <c r="A23" s="155">
        <v>208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1"/>
      <c r="AF23" s="52"/>
      <c r="AG23" s="3"/>
      <c r="AH23" s="47"/>
      <c r="AI23" s="47"/>
      <c r="AJ23" s="47"/>
    </row>
    <row r="24" spans="1:36" ht="15.6" customHeight="1" x14ac:dyDescent="0.2">
      <c r="A24" s="156"/>
      <c r="B24" s="23" t="s">
        <v>5</v>
      </c>
      <c r="C24" s="78"/>
      <c r="D24" s="79" t="s">
        <v>45</v>
      </c>
      <c r="E24" s="79" t="s">
        <v>45</v>
      </c>
      <c r="F24" s="79" t="s">
        <v>45</v>
      </c>
      <c r="G24" s="79" t="s">
        <v>45</v>
      </c>
      <c r="H24" s="79" t="s">
        <v>45</v>
      </c>
      <c r="I24" s="79" t="s">
        <v>45</v>
      </c>
      <c r="J24" s="94" t="s">
        <v>45</v>
      </c>
      <c r="K24" s="95" t="s">
        <v>45</v>
      </c>
      <c r="L24" s="96" t="s">
        <v>45</v>
      </c>
      <c r="M24" s="96">
        <v>0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9</v>
      </c>
      <c r="U24" s="96">
        <v>2</v>
      </c>
      <c r="V24" s="96">
        <v>2</v>
      </c>
      <c r="W24" s="96">
        <v>5</v>
      </c>
      <c r="X24" s="97">
        <v>0</v>
      </c>
      <c r="Y24" s="97">
        <v>21</v>
      </c>
      <c r="Z24" s="98">
        <v>0</v>
      </c>
      <c r="AA24" s="80">
        <v>0</v>
      </c>
      <c r="AB24" s="80">
        <v>1</v>
      </c>
      <c r="AC24" s="80">
        <v>3</v>
      </c>
      <c r="AD24" s="80">
        <v>0</v>
      </c>
      <c r="AE24" s="81">
        <v>0</v>
      </c>
      <c r="AF24" s="26" t="s">
        <v>6</v>
      </c>
      <c r="AG24" s="43"/>
      <c r="AH24" s="47"/>
      <c r="AI24" s="47"/>
      <c r="AJ24" s="47"/>
    </row>
    <row r="25" spans="1:36" ht="15.6" customHeight="1" x14ac:dyDescent="0.2">
      <c r="A25" s="154">
        <v>7.28</v>
      </c>
      <c r="B25" s="24" t="s">
        <v>7</v>
      </c>
      <c r="C25" s="82" t="s">
        <v>45</v>
      </c>
      <c r="D25" s="83" t="s">
        <v>45</v>
      </c>
      <c r="E25" s="83" t="s">
        <v>45</v>
      </c>
      <c r="F25" s="83" t="s">
        <v>45</v>
      </c>
      <c r="G25" s="83" t="s">
        <v>45</v>
      </c>
      <c r="H25" s="83" t="s">
        <v>45</v>
      </c>
      <c r="I25" s="83" t="s">
        <v>45</v>
      </c>
      <c r="J25" s="99" t="s">
        <v>45</v>
      </c>
      <c r="K25" s="100" t="s">
        <v>45</v>
      </c>
      <c r="L25" s="101">
        <v>0</v>
      </c>
      <c r="M25" s="101">
        <v>0</v>
      </c>
      <c r="N25" s="101">
        <v>0</v>
      </c>
      <c r="O25" s="101">
        <v>10</v>
      </c>
      <c r="P25" s="101">
        <v>4</v>
      </c>
      <c r="Q25" s="101">
        <v>15</v>
      </c>
      <c r="R25" s="101">
        <v>3</v>
      </c>
      <c r="S25" s="101">
        <v>1</v>
      </c>
      <c r="T25" s="101">
        <v>2</v>
      </c>
      <c r="U25" s="101">
        <v>2</v>
      </c>
      <c r="V25" s="101">
        <v>0</v>
      </c>
      <c r="W25" s="101">
        <v>3</v>
      </c>
      <c r="X25" s="102">
        <v>0</v>
      </c>
      <c r="Y25" s="102">
        <v>0</v>
      </c>
      <c r="Z25" s="103">
        <v>1</v>
      </c>
      <c r="AA25" s="84">
        <v>2</v>
      </c>
      <c r="AB25" s="84">
        <v>0</v>
      </c>
      <c r="AC25" s="84">
        <v>0</v>
      </c>
      <c r="AD25" s="84">
        <v>0</v>
      </c>
      <c r="AE25" s="85"/>
      <c r="AF25" s="27">
        <f>SUM(C25:AD25)</f>
        <v>43</v>
      </c>
      <c r="AG25" s="12"/>
      <c r="AH25" s="47"/>
      <c r="AI25" s="47"/>
      <c r="AJ25" s="47"/>
    </row>
    <row r="26" spans="1:36" ht="15.6" customHeight="1" x14ac:dyDescent="0.2">
      <c r="A26" s="162" t="s">
        <v>44</v>
      </c>
      <c r="B26" s="24" t="s">
        <v>8</v>
      </c>
      <c r="C26" s="82" t="s">
        <v>45</v>
      </c>
      <c r="D26" s="86" t="s">
        <v>45</v>
      </c>
      <c r="E26" s="86" t="s">
        <v>45</v>
      </c>
      <c r="F26" s="86" t="s">
        <v>45</v>
      </c>
      <c r="G26" s="86" t="s">
        <v>45</v>
      </c>
      <c r="H26" s="86" t="s">
        <v>45</v>
      </c>
      <c r="I26" s="86" t="s">
        <v>45</v>
      </c>
      <c r="J26" s="104" t="s">
        <v>45</v>
      </c>
      <c r="K26" s="105" t="s">
        <v>45</v>
      </c>
      <c r="L26" s="106">
        <f>L25</f>
        <v>0</v>
      </c>
      <c r="M26" s="106">
        <f t="shared" ref="M26" si="53">L26-M24+M25</f>
        <v>0</v>
      </c>
      <c r="N26" s="106">
        <f t="shared" ref="N26" si="54">M26-N24+N25</f>
        <v>0</v>
      </c>
      <c r="O26" s="106">
        <f t="shared" ref="O26" si="55">N26-O24+O25</f>
        <v>10</v>
      </c>
      <c r="P26" s="106">
        <f t="shared" ref="P26" si="56">O26-P24+P25</f>
        <v>14</v>
      </c>
      <c r="Q26" s="106">
        <f t="shared" ref="Q26" si="57">P26-Q24+Q25</f>
        <v>29</v>
      </c>
      <c r="R26" s="106">
        <f t="shared" ref="R26" si="58">Q26-R24+R25</f>
        <v>32</v>
      </c>
      <c r="S26" s="106">
        <f t="shared" ref="S26" si="59">R26-S24+S25</f>
        <v>33</v>
      </c>
      <c r="T26" s="106">
        <f t="shared" ref="T26" si="60">S26-T24+T25</f>
        <v>26</v>
      </c>
      <c r="U26" s="106">
        <f t="shared" ref="U26" si="61">T26-U24+U25</f>
        <v>26</v>
      </c>
      <c r="V26" s="106">
        <f t="shared" ref="V26" si="62">U26-V24+V25</f>
        <v>24</v>
      </c>
      <c r="W26" s="106">
        <f t="shared" ref="W26" si="63">V26-W24+W25</f>
        <v>22</v>
      </c>
      <c r="X26" s="107">
        <f>W26-X24+X25</f>
        <v>22</v>
      </c>
      <c r="Y26" s="107">
        <f>X26-Y24+Y25</f>
        <v>1</v>
      </c>
      <c r="Z26" s="108">
        <f>Y26-Z24+Z25</f>
        <v>2</v>
      </c>
      <c r="AA26" s="87">
        <f t="shared" ref="AA26" si="64">Z26-AA24+AA25</f>
        <v>4</v>
      </c>
      <c r="AB26" s="87">
        <f t="shared" ref="AB26" si="65">AA26-AB24+AB25</f>
        <v>3</v>
      </c>
      <c r="AC26" s="87">
        <f t="shared" ref="AC26" si="66">AB26-AC24+AC25</f>
        <v>0</v>
      </c>
      <c r="AD26" s="87">
        <f t="shared" ref="AD26" si="67">AC26-AD24+AD25</f>
        <v>0</v>
      </c>
      <c r="AE26" s="88">
        <f>AD26-AE24</f>
        <v>0</v>
      </c>
      <c r="AF26" s="28"/>
      <c r="AG26" s="3">
        <f>MAX(C26:AE26)</f>
        <v>33</v>
      </c>
      <c r="AH26" s="47"/>
      <c r="AI26" s="47"/>
      <c r="AJ26" s="47"/>
    </row>
    <row r="27" spans="1:36" ht="15.6" customHeight="1" x14ac:dyDescent="0.2">
      <c r="A27" s="163"/>
      <c r="B27" s="24" t="s">
        <v>9</v>
      </c>
      <c r="C27" s="157"/>
      <c r="D27" s="158"/>
      <c r="E27" s="158"/>
      <c r="F27" s="89" t="s">
        <v>45</v>
      </c>
      <c r="G27" s="158"/>
      <c r="H27" s="158"/>
      <c r="I27" s="158"/>
      <c r="J27" s="158"/>
      <c r="K27" s="158"/>
      <c r="L27" s="109">
        <v>7.29</v>
      </c>
      <c r="M27" s="158"/>
      <c r="N27" s="158"/>
      <c r="O27" s="158"/>
      <c r="P27" s="109">
        <v>7.32</v>
      </c>
      <c r="Q27" s="158"/>
      <c r="R27" s="158"/>
      <c r="S27" s="158"/>
      <c r="T27" s="158"/>
      <c r="U27" s="109">
        <v>7.43</v>
      </c>
      <c r="V27" s="158"/>
      <c r="W27" s="158"/>
      <c r="X27" s="158"/>
      <c r="Y27" s="110">
        <v>7.5</v>
      </c>
      <c r="Z27" s="111">
        <v>7.54</v>
      </c>
      <c r="AA27" s="158"/>
      <c r="AB27" s="158"/>
      <c r="AC27" s="158"/>
      <c r="AD27" s="158"/>
      <c r="AE27" s="159">
        <v>7.58</v>
      </c>
      <c r="AF27" s="29">
        <f>58-29</f>
        <v>29</v>
      </c>
      <c r="AG27" s="12"/>
      <c r="AH27" s="47"/>
      <c r="AI27" s="47"/>
      <c r="AJ27" s="47"/>
    </row>
    <row r="28" spans="1:36" ht="15.6" customHeight="1" x14ac:dyDescent="0.2">
      <c r="A28" s="164"/>
      <c r="B28" s="25" t="s">
        <v>10</v>
      </c>
      <c r="C28" s="160" t="s">
        <v>45</v>
      </c>
      <c r="D28" s="161"/>
      <c r="E28" s="161"/>
      <c r="F28" s="90" t="s">
        <v>45</v>
      </c>
      <c r="G28" s="161"/>
      <c r="H28" s="161"/>
      <c r="I28" s="161"/>
      <c r="J28" s="161"/>
      <c r="K28" s="161"/>
      <c r="L28" s="112" t="s">
        <v>45</v>
      </c>
      <c r="M28" s="161"/>
      <c r="N28" s="161"/>
      <c r="O28" s="161"/>
      <c r="P28" s="112">
        <f>P27</f>
        <v>7.32</v>
      </c>
      <c r="Q28" s="161"/>
      <c r="R28" s="161"/>
      <c r="S28" s="161"/>
      <c r="T28" s="161"/>
      <c r="U28" s="112">
        <f>U27</f>
        <v>7.43</v>
      </c>
      <c r="V28" s="161"/>
      <c r="W28" s="161"/>
      <c r="X28" s="158"/>
      <c r="Y28" s="113">
        <f>Y27</f>
        <v>7.5</v>
      </c>
      <c r="Z28" s="114">
        <f>Z27</f>
        <v>7.54</v>
      </c>
      <c r="AA28" s="161"/>
      <c r="AB28" s="161"/>
      <c r="AC28" s="161"/>
      <c r="AD28" s="161"/>
      <c r="AE28" s="153"/>
      <c r="AF28" s="28"/>
      <c r="AG28" s="13"/>
      <c r="AH28" s="47"/>
      <c r="AI28" s="47"/>
      <c r="AJ28" s="47"/>
    </row>
    <row r="29" spans="1:36" ht="15.6" customHeight="1" thickBot="1" x14ac:dyDescent="0.25">
      <c r="A29" s="155">
        <v>208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1"/>
      <c r="AF29" s="52"/>
      <c r="AG29" s="3"/>
      <c r="AH29" s="47"/>
      <c r="AI29" s="47"/>
      <c r="AJ29" s="47"/>
    </row>
    <row r="30" spans="1:36" ht="15.6" customHeight="1" x14ac:dyDescent="0.2">
      <c r="A30" s="156"/>
      <c r="B30" s="23" t="s">
        <v>5</v>
      </c>
      <c r="C30" s="78"/>
      <c r="D30" s="79" t="s">
        <v>45</v>
      </c>
      <c r="E30" s="79" t="s">
        <v>45</v>
      </c>
      <c r="F30" s="79" t="s">
        <v>45</v>
      </c>
      <c r="G30" s="79" t="s">
        <v>45</v>
      </c>
      <c r="H30" s="79" t="s">
        <v>45</v>
      </c>
      <c r="I30" s="79" t="s">
        <v>45</v>
      </c>
      <c r="J30" s="94" t="s">
        <v>45</v>
      </c>
      <c r="K30" s="95" t="s">
        <v>45</v>
      </c>
      <c r="L30" s="96" t="s">
        <v>45</v>
      </c>
      <c r="M30" s="96">
        <v>0</v>
      </c>
      <c r="N30" s="96">
        <v>0</v>
      </c>
      <c r="O30" s="96">
        <v>0</v>
      </c>
      <c r="P30" s="96">
        <v>0</v>
      </c>
      <c r="Q30" s="96">
        <v>0</v>
      </c>
      <c r="R30" s="96">
        <v>0</v>
      </c>
      <c r="S30" s="96">
        <v>1</v>
      </c>
      <c r="T30" s="96">
        <v>6</v>
      </c>
      <c r="U30" s="96">
        <v>3</v>
      </c>
      <c r="V30" s="96">
        <v>7</v>
      </c>
      <c r="W30" s="96">
        <v>3</v>
      </c>
      <c r="X30" s="97" t="s">
        <v>45</v>
      </c>
      <c r="Y30" s="97" t="s">
        <v>45</v>
      </c>
      <c r="Z30" s="98">
        <v>5</v>
      </c>
      <c r="AA30" s="80">
        <v>0</v>
      </c>
      <c r="AB30" s="80">
        <v>10</v>
      </c>
      <c r="AC30" s="80">
        <v>5</v>
      </c>
      <c r="AD30" s="80">
        <v>6</v>
      </c>
      <c r="AE30" s="81">
        <v>21</v>
      </c>
      <c r="AF30" s="26" t="s">
        <v>6</v>
      </c>
      <c r="AG30" s="43"/>
      <c r="AH30" s="47"/>
      <c r="AI30" s="47"/>
      <c r="AJ30" s="47"/>
    </row>
    <row r="31" spans="1:36" ht="15.6" customHeight="1" x14ac:dyDescent="0.2">
      <c r="A31" s="154">
        <v>8.0500000000000007</v>
      </c>
      <c r="B31" s="24" t="s">
        <v>7</v>
      </c>
      <c r="C31" s="82" t="s">
        <v>45</v>
      </c>
      <c r="D31" s="83" t="s">
        <v>45</v>
      </c>
      <c r="E31" s="83" t="s">
        <v>45</v>
      </c>
      <c r="F31" s="83" t="s">
        <v>45</v>
      </c>
      <c r="G31" s="83" t="s">
        <v>45</v>
      </c>
      <c r="H31" s="83" t="s">
        <v>45</v>
      </c>
      <c r="I31" s="83" t="s">
        <v>45</v>
      </c>
      <c r="J31" s="99" t="s">
        <v>45</v>
      </c>
      <c r="K31" s="100" t="s">
        <v>45</v>
      </c>
      <c r="L31" s="101">
        <v>5</v>
      </c>
      <c r="M31" s="101">
        <v>0</v>
      </c>
      <c r="N31" s="101">
        <v>0</v>
      </c>
      <c r="O31" s="101">
        <v>6</v>
      </c>
      <c r="P31" s="101">
        <v>7</v>
      </c>
      <c r="Q31" s="101">
        <v>8</v>
      </c>
      <c r="R31" s="101">
        <v>12</v>
      </c>
      <c r="S31" s="101">
        <v>2</v>
      </c>
      <c r="T31" s="101">
        <v>1</v>
      </c>
      <c r="U31" s="101">
        <v>7</v>
      </c>
      <c r="V31" s="101">
        <v>7</v>
      </c>
      <c r="W31" s="101">
        <v>4</v>
      </c>
      <c r="X31" s="102" t="s">
        <v>45</v>
      </c>
      <c r="Y31" s="102" t="s">
        <v>45</v>
      </c>
      <c r="Z31" s="103">
        <v>4</v>
      </c>
      <c r="AA31" s="84">
        <v>3</v>
      </c>
      <c r="AB31" s="84">
        <v>1</v>
      </c>
      <c r="AC31" s="84">
        <v>0</v>
      </c>
      <c r="AD31" s="84">
        <v>0</v>
      </c>
      <c r="AE31" s="85"/>
      <c r="AF31" s="27">
        <f>SUM(C31:AD31)</f>
        <v>67</v>
      </c>
      <c r="AG31" s="12"/>
      <c r="AH31" s="47"/>
      <c r="AI31" s="47"/>
      <c r="AJ31" s="47"/>
    </row>
    <row r="32" spans="1:36" ht="15.6" customHeight="1" x14ac:dyDescent="0.2">
      <c r="A32" s="162" t="s">
        <v>44</v>
      </c>
      <c r="B32" s="24" t="s">
        <v>8</v>
      </c>
      <c r="C32" s="82" t="s">
        <v>45</v>
      </c>
      <c r="D32" s="86" t="s">
        <v>45</v>
      </c>
      <c r="E32" s="86" t="s">
        <v>45</v>
      </c>
      <c r="F32" s="86" t="s">
        <v>45</v>
      </c>
      <c r="G32" s="86" t="s">
        <v>45</v>
      </c>
      <c r="H32" s="86" t="s">
        <v>45</v>
      </c>
      <c r="I32" s="86" t="s">
        <v>45</v>
      </c>
      <c r="J32" s="104" t="s">
        <v>45</v>
      </c>
      <c r="K32" s="105" t="s">
        <v>45</v>
      </c>
      <c r="L32" s="106">
        <f>L31</f>
        <v>5</v>
      </c>
      <c r="M32" s="106">
        <f t="shared" ref="M32" si="68">L32-M30+M31</f>
        <v>5</v>
      </c>
      <c r="N32" s="106">
        <f t="shared" ref="N32" si="69">M32-N30+N31</f>
        <v>5</v>
      </c>
      <c r="O32" s="106">
        <f t="shared" ref="O32" si="70">N32-O30+O31</f>
        <v>11</v>
      </c>
      <c r="P32" s="106">
        <f t="shared" ref="P32" si="71">O32-P30+P31</f>
        <v>18</v>
      </c>
      <c r="Q32" s="106">
        <f t="shared" ref="Q32" si="72">P32-Q30+Q31</f>
        <v>26</v>
      </c>
      <c r="R32" s="106">
        <f t="shared" ref="R32" si="73">Q32-R30+R31</f>
        <v>38</v>
      </c>
      <c r="S32" s="106">
        <f t="shared" ref="S32" si="74">R32-S30+S31</f>
        <v>39</v>
      </c>
      <c r="T32" s="106">
        <f t="shared" ref="T32" si="75">S32-T30+T31</f>
        <v>34</v>
      </c>
      <c r="U32" s="106">
        <f t="shared" ref="U32" si="76">T32-U30+U31</f>
        <v>38</v>
      </c>
      <c r="V32" s="106">
        <f t="shared" ref="V32" si="77">U32-V30+V31</f>
        <v>38</v>
      </c>
      <c r="W32" s="106">
        <f t="shared" ref="W32" si="78">V32-W30+W31</f>
        <v>39</v>
      </c>
      <c r="X32" s="107" t="s">
        <v>45</v>
      </c>
      <c r="Y32" s="107" t="s">
        <v>45</v>
      </c>
      <c r="Z32" s="108">
        <f>W32-Z30+Z31</f>
        <v>38</v>
      </c>
      <c r="AA32" s="87">
        <f t="shared" ref="AA32" si="79">Z32-AA30+AA31</f>
        <v>41</v>
      </c>
      <c r="AB32" s="87">
        <f t="shared" ref="AB32" si="80">AA32-AB30+AB31</f>
        <v>32</v>
      </c>
      <c r="AC32" s="87">
        <f t="shared" ref="AC32" si="81">AB32-AC30+AC31</f>
        <v>27</v>
      </c>
      <c r="AD32" s="87">
        <f t="shared" ref="AD32" si="82">AC32-AD30+AD31</f>
        <v>21</v>
      </c>
      <c r="AE32" s="88">
        <f>AD32-AE30</f>
        <v>0</v>
      </c>
      <c r="AF32" s="28"/>
      <c r="AG32" s="3">
        <f>MAX(C32:AE32)</f>
        <v>41</v>
      </c>
      <c r="AH32" s="47"/>
      <c r="AI32" s="47"/>
      <c r="AJ32" s="47"/>
    </row>
    <row r="33" spans="1:36" ht="15.6" customHeight="1" x14ac:dyDescent="0.2">
      <c r="A33" s="163"/>
      <c r="B33" s="24" t="s">
        <v>9</v>
      </c>
      <c r="C33" s="157"/>
      <c r="D33" s="158"/>
      <c r="E33" s="158"/>
      <c r="F33" s="89" t="s">
        <v>45</v>
      </c>
      <c r="G33" s="158"/>
      <c r="H33" s="158"/>
      <c r="I33" s="158"/>
      <c r="J33" s="158"/>
      <c r="K33" s="158"/>
      <c r="L33" s="109">
        <v>8.0500000000000007</v>
      </c>
      <c r="M33" s="158"/>
      <c r="N33" s="158"/>
      <c r="O33" s="158"/>
      <c r="P33" s="109">
        <v>8.09</v>
      </c>
      <c r="Q33" s="158"/>
      <c r="R33" s="158"/>
      <c r="S33" s="158"/>
      <c r="T33" s="158"/>
      <c r="U33" s="109">
        <v>8.16</v>
      </c>
      <c r="V33" s="158"/>
      <c r="W33" s="158"/>
      <c r="X33" s="158"/>
      <c r="Y33" s="110" t="s">
        <v>45</v>
      </c>
      <c r="Z33" s="111">
        <v>8.2200000000000006</v>
      </c>
      <c r="AA33" s="158"/>
      <c r="AB33" s="158"/>
      <c r="AC33" s="158"/>
      <c r="AD33" s="158"/>
      <c r="AE33" s="159">
        <v>8.2899999999999991</v>
      </c>
      <c r="AF33" s="29">
        <v>24</v>
      </c>
      <c r="AG33" s="12"/>
      <c r="AH33" s="47"/>
      <c r="AI33" s="47"/>
      <c r="AJ33" s="47"/>
    </row>
    <row r="34" spans="1:36" ht="15.6" customHeight="1" x14ac:dyDescent="0.2">
      <c r="A34" s="164"/>
      <c r="B34" s="25" t="s">
        <v>10</v>
      </c>
      <c r="C34" s="160" t="s">
        <v>45</v>
      </c>
      <c r="D34" s="161"/>
      <c r="E34" s="161"/>
      <c r="F34" s="90" t="s">
        <v>45</v>
      </c>
      <c r="G34" s="161"/>
      <c r="H34" s="161"/>
      <c r="I34" s="161"/>
      <c r="J34" s="161"/>
      <c r="K34" s="161"/>
      <c r="L34" s="112" t="s">
        <v>45</v>
      </c>
      <c r="M34" s="161"/>
      <c r="N34" s="161"/>
      <c r="O34" s="161"/>
      <c r="P34" s="112">
        <v>8.1</v>
      </c>
      <c r="Q34" s="161"/>
      <c r="R34" s="161"/>
      <c r="S34" s="161"/>
      <c r="T34" s="161"/>
      <c r="U34" s="112">
        <v>8.17</v>
      </c>
      <c r="V34" s="161"/>
      <c r="W34" s="161"/>
      <c r="X34" s="158"/>
      <c r="Y34" s="113" t="s">
        <v>45</v>
      </c>
      <c r="Z34" s="114">
        <v>8.23</v>
      </c>
      <c r="AA34" s="161"/>
      <c r="AB34" s="161"/>
      <c r="AC34" s="161"/>
      <c r="AD34" s="161"/>
      <c r="AE34" s="153"/>
      <c r="AF34" s="28"/>
      <c r="AG34" s="13"/>
      <c r="AH34" s="47"/>
      <c r="AI34" s="47"/>
      <c r="AJ34" s="47"/>
    </row>
    <row r="35" spans="1:36" ht="15.6" customHeight="1" thickBot="1" x14ac:dyDescent="0.25">
      <c r="A35" s="155">
        <v>523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1"/>
      <c r="AF35" s="52"/>
      <c r="AG35" s="3"/>
      <c r="AH35" s="47"/>
      <c r="AI35" s="47"/>
      <c r="AJ35" s="47"/>
    </row>
    <row r="36" spans="1:36" ht="15.6" customHeight="1" x14ac:dyDescent="0.2">
      <c r="A36" s="156"/>
      <c r="B36" s="23" t="s">
        <v>5</v>
      </c>
      <c r="C36" s="78"/>
      <c r="D36" s="79" t="s">
        <v>45</v>
      </c>
      <c r="E36" s="79" t="s">
        <v>45</v>
      </c>
      <c r="F36" s="79" t="s">
        <v>45</v>
      </c>
      <c r="G36" s="79" t="s">
        <v>45</v>
      </c>
      <c r="H36" s="79" t="s">
        <v>45</v>
      </c>
      <c r="I36" s="79" t="s">
        <v>45</v>
      </c>
      <c r="J36" s="94" t="s">
        <v>45</v>
      </c>
      <c r="K36" s="95" t="s">
        <v>45</v>
      </c>
      <c r="L36" s="96" t="s">
        <v>45</v>
      </c>
      <c r="M36" s="96">
        <v>0</v>
      </c>
      <c r="N36" s="96">
        <v>0</v>
      </c>
      <c r="O36" s="96">
        <v>1</v>
      </c>
      <c r="P36" s="96">
        <v>0</v>
      </c>
      <c r="Q36" s="96">
        <v>3</v>
      </c>
      <c r="R36" s="96">
        <v>0</v>
      </c>
      <c r="S36" s="96">
        <v>2</v>
      </c>
      <c r="T36" s="96">
        <v>8</v>
      </c>
      <c r="U36" s="96">
        <v>7</v>
      </c>
      <c r="V36" s="96">
        <v>3</v>
      </c>
      <c r="W36" s="96">
        <v>0</v>
      </c>
      <c r="X36" s="97" t="s">
        <v>45</v>
      </c>
      <c r="Y36" s="97" t="s">
        <v>45</v>
      </c>
      <c r="Z36" s="98">
        <v>1</v>
      </c>
      <c r="AA36" s="80">
        <v>1</v>
      </c>
      <c r="AB36" s="80">
        <v>5</v>
      </c>
      <c r="AC36" s="80">
        <v>5</v>
      </c>
      <c r="AD36" s="80">
        <v>3</v>
      </c>
      <c r="AE36" s="81">
        <v>0</v>
      </c>
      <c r="AF36" s="26" t="s">
        <v>6</v>
      </c>
      <c r="AG36" s="43"/>
      <c r="AH36" s="47"/>
      <c r="AI36" s="47"/>
      <c r="AJ36" s="47"/>
    </row>
    <row r="37" spans="1:36" ht="15.6" customHeight="1" x14ac:dyDescent="0.2">
      <c r="A37" s="154">
        <v>8.35</v>
      </c>
      <c r="B37" s="24" t="s">
        <v>7</v>
      </c>
      <c r="C37" s="82" t="s">
        <v>45</v>
      </c>
      <c r="D37" s="83" t="s">
        <v>45</v>
      </c>
      <c r="E37" s="83" t="s">
        <v>45</v>
      </c>
      <c r="F37" s="83" t="s">
        <v>45</v>
      </c>
      <c r="G37" s="83" t="s">
        <v>45</v>
      </c>
      <c r="H37" s="83" t="s">
        <v>45</v>
      </c>
      <c r="I37" s="83" t="s">
        <v>45</v>
      </c>
      <c r="J37" s="99" t="s">
        <v>45</v>
      </c>
      <c r="K37" s="100" t="s">
        <v>45</v>
      </c>
      <c r="L37" s="101">
        <v>3</v>
      </c>
      <c r="M37" s="101">
        <v>3</v>
      </c>
      <c r="N37" s="101">
        <v>1</v>
      </c>
      <c r="O37" s="101">
        <v>4</v>
      </c>
      <c r="P37" s="101">
        <v>9</v>
      </c>
      <c r="Q37" s="101">
        <v>2</v>
      </c>
      <c r="R37" s="101">
        <v>7</v>
      </c>
      <c r="S37" s="101">
        <v>0</v>
      </c>
      <c r="T37" s="101">
        <v>2</v>
      </c>
      <c r="U37" s="101">
        <v>5</v>
      </c>
      <c r="V37" s="101">
        <v>1</v>
      </c>
      <c r="W37" s="101">
        <v>0</v>
      </c>
      <c r="X37" s="102" t="s">
        <v>45</v>
      </c>
      <c r="Y37" s="102" t="s">
        <v>45</v>
      </c>
      <c r="Z37" s="103">
        <v>0</v>
      </c>
      <c r="AA37" s="84">
        <v>0</v>
      </c>
      <c r="AB37" s="84">
        <v>2</v>
      </c>
      <c r="AC37" s="84">
        <v>0</v>
      </c>
      <c r="AD37" s="84">
        <v>0</v>
      </c>
      <c r="AE37" s="85"/>
      <c r="AF37" s="27">
        <f>SUM(C37:AD37)</f>
        <v>39</v>
      </c>
      <c r="AG37" s="12"/>
      <c r="AH37" s="47"/>
      <c r="AI37" s="47"/>
      <c r="AJ37" s="47"/>
    </row>
    <row r="38" spans="1:36" ht="15.6" customHeight="1" x14ac:dyDescent="0.2">
      <c r="A38" s="162" t="s">
        <v>44</v>
      </c>
      <c r="B38" s="24" t="s">
        <v>8</v>
      </c>
      <c r="C38" s="82" t="s">
        <v>45</v>
      </c>
      <c r="D38" s="86" t="s">
        <v>45</v>
      </c>
      <c r="E38" s="86" t="s">
        <v>45</v>
      </c>
      <c r="F38" s="86" t="s">
        <v>45</v>
      </c>
      <c r="G38" s="86" t="s">
        <v>45</v>
      </c>
      <c r="H38" s="86" t="s">
        <v>45</v>
      </c>
      <c r="I38" s="86" t="s">
        <v>45</v>
      </c>
      <c r="J38" s="104" t="s">
        <v>45</v>
      </c>
      <c r="K38" s="105" t="s">
        <v>45</v>
      </c>
      <c r="L38" s="106">
        <f>L37</f>
        <v>3</v>
      </c>
      <c r="M38" s="106">
        <f t="shared" ref="M38" si="83">L38-M36+M37</f>
        <v>6</v>
      </c>
      <c r="N38" s="106">
        <f t="shared" ref="N38" si="84">M38-N36+N37</f>
        <v>7</v>
      </c>
      <c r="O38" s="106">
        <f t="shared" ref="O38" si="85">N38-O36+O37</f>
        <v>10</v>
      </c>
      <c r="P38" s="106">
        <f t="shared" ref="P38" si="86">O38-P36+P37</f>
        <v>19</v>
      </c>
      <c r="Q38" s="106">
        <f t="shared" ref="Q38" si="87">P38-Q36+Q37</f>
        <v>18</v>
      </c>
      <c r="R38" s="106">
        <f t="shared" ref="R38" si="88">Q38-R36+R37</f>
        <v>25</v>
      </c>
      <c r="S38" s="106">
        <f t="shared" ref="S38" si="89">R38-S36+S37</f>
        <v>23</v>
      </c>
      <c r="T38" s="106">
        <f t="shared" ref="T38" si="90">S38-T36+T37</f>
        <v>17</v>
      </c>
      <c r="U38" s="106">
        <f t="shared" ref="U38" si="91">T38-U36+U37</f>
        <v>15</v>
      </c>
      <c r="V38" s="106">
        <f t="shared" ref="V38" si="92">U38-V36+V37</f>
        <v>13</v>
      </c>
      <c r="W38" s="106">
        <f t="shared" ref="W38" si="93">V38-W36+W37</f>
        <v>13</v>
      </c>
      <c r="X38" s="107" t="s">
        <v>45</v>
      </c>
      <c r="Y38" s="107" t="s">
        <v>45</v>
      </c>
      <c r="Z38" s="108">
        <f>W38-Z36+Z37</f>
        <v>12</v>
      </c>
      <c r="AA38" s="87">
        <f t="shared" ref="AA38" si="94">Z38-AA36+AA37</f>
        <v>11</v>
      </c>
      <c r="AB38" s="87">
        <f t="shared" ref="AB38" si="95">AA38-AB36+AB37</f>
        <v>8</v>
      </c>
      <c r="AC38" s="87">
        <f t="shared" ref="AC38" si="96">AB38-AC36+AC37</f>
        <v>3</v>
      </c>
      <c r="AD38" s="87">
        <f t="shared" ref="AD38" si="97">AC38-AD36+AD37</f>
        <v>0</v>
      </c>
      <c r="AE38" s="88">
        <f>AD38-AE36</f>
        <v>0</v>
      </c>
      <c r="AF38" s="28"/>
      <c r="AG38" s="3">
        <f>MAX(C38:AE38)</f>
        <v>25</v>
      </c>
      <c r="AH38" s="47"/>
      <c r="AI38" s="47"/>
      <c r="AJ38" s="47"/>
    </row>
    <row r="39" spans="1:36" ht="15.6" customHeight="1" x14ac:dyDescent="0.2">
      <c r="A39" s="163"/>
      <c r="B39" s="24" t="s">
        <v>9</v>
      </c>
      <c r="C39" s="157"/>
      <c r="D39" s="158"/>
      <c r="E39" s="158"/>
      <c r="F39" s="89" t="s">
        <v>45</v>
      </c>
      <c r="G39" s="158"/>
      <c r="H39" s="158"/>
      <c r="I39" s="158"/>
      <c r="J39" s="158"/>
      <c r="K39" s="158"/>
      <c r="L39" s="109">
        <v>8.36</v>
      </c>
      <c r="M39" s="158"/>
      <c r="N39" s="158"/>
      <c r="O39" s="158"/>
      <c r="P39" s="109">
        <v>8.41</v>
      </c>
      <c r="Q39" s="158"/>
      <c r="R39" s="158"/>
      <c r="S39" s="158"/>
      <c r="T39" s="158"/>
      <c r="U39" s="109">
        <v>8.5</v>
      </c>
      <c r="V39" s="158"/>
      <c r="W39" s="158"/>
      <c r="X39" s="158"/>
      <c r="Y39" s="110" t="s">
        <v>45</v>
      </c>
      <c r="Z39" s="111">
        <v>8.56</v>
      </c>
      <c r="AA39" s="158"/>
      <c r="AB39" s="158"/>
      <c r="AC39" s="158"/>
      <c r="AD39" s="158"/>
      <c r="AE39" s="159">
        <v>9.02</v>
      </c>
      <c r="AF39" s="29">
        <v>26</v>
      </c>
      <c r="AG39" s="12"/>
      <c r="AH39" s="47"/>
      <c r="AI39" s="47"/>
      <c r="AJ39" s="47"/>
    </row>
    <row r="40" spans="1:36" ht="15.6" customHeight="1" x14ac:dyDescent="0.2">
      <c r="A40" s="164"/>
      <c r="B40" s="25" t="s">
        <v>10</v>
      </c>
      <c r="C40" s="160" t="s">
        <v>45</v>
      </c>
      <c r="D40" s="161"/>
      <c r="E40" s="161"/>
      <c r="F40" s="90" t="s">
        <v>45</v>
      </c>
      <c r="G40" s="161"/>
      <c r="H40" s="161"/>
      <c r="I40" s="161"/>
      <c r="J40" s="161"/>
      <c r="K40" s="161"/>
      <c r="L40" s="112" t="s">
        <v>45</v>
      </c>
      <c r="M40" s="161"/>
      <c r="N40" s="161"/>
      <c r="O40" s="161"/>
      <c r="P40" s="112">
        <v>8.42</v>
      </c>
      <c r="Q40" s="161"/>
      <c r="R40" s="161"/>
      <c r="S40" s="161"/>
      <c r="T40" s="161"/>
      <c r="U40" s="112">
        <f>U39</f>
        <v>8.5</v>
      </c>
      <c r="V40" s="161"/>
      <c r="W40" s="161"/>
      <c r="X40" s="158"/>
      <c r="Y40" s="113" t="s">
        <v>45</v>
      </c>
      <c r="Z40" s="114">
        <f>Z39</f>
        <v>8.56</v>
      </c>
      <c r="AA40" s="161"/>
      <c r="AB40" s="161"/>
      <c r="AC40" s="161"/>
      <c r="AD40" s="161"/>
      <c r="AE40" s="153"/>
      <c r="AF40" s="28"/>
      <c r="AG40" s="13"/>
      <c r="AH40" s="47"/>
      <c r="AI40" s="47"/>
      <c r="AJ40" s="47"/>
    </row>
    <row r="41" spans="1:36" ht="15.6" customHeight="1" thickBot="1" x14ac:dyDescent="0.25">
      <c r="A41" s="155">
        <v>512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1"/>
      <c r="AF41" s="52"/>
      <c r="AG41" s="3"/>
      <c r="AH41" s="47"/>
      <c r="AI41" s="47"/>
      <c r="AJ41" s="47"/>
    </row>
    <row r="42" spans="1:36" ht="15.6" customHeight="1" x14ac:dyDescent="0.2">
      <c r="A42" s="156"/>
      <c r="B42" s="23" t="s">
        <v>5</v>
      </c>
      <c r="C42" s="78"/>
      <c r="D42" s="79" t="s">
        <v>45</v>
      </c>
      <c r="E42" s="79" t="s">
        <v>45</v>
      </c>
      <c r="F42" s="79" t="s">
        <v>45</v>
      </c>
      <c r="G42" s="79" t="s">
        <v>45</v>
      </c>
      <c r="H42" s="79" t="s">
        <v>45</v>
      </c>
      <c r="I42" s="79" t="s">
        <v>45</v>
      </c>
      <c r="J42" s="94" t="s">
        <v>45</v>
      </c>
      <c r="K42" s="95" t="s">
        <v>45</v>
      </c>
      <c r="L42" s="96" t="s">
        <v>45</v>
      </c>
      <c r="M42" s="96">
        <v>0</v>
      </c>
      <c r="N42" s="96">
        <v>0</v>
      </c>
      <c r="O42" s="96">
        <v>0</v>
      </c>
      <c r="P42" s="96">
        <v>0</v>
      </c>
      <c r="Q42" s="96">
        <v>1</v>
      </c>
      <c r="R42" s="96">
        <v>0</v>
      </c>
      <c r="S42" s="96">
        <v>0</v>
      </c>
      <c r="T42" s="96">
        <v>10</v>
      </c>
      <c r="U42" s="96">
        <v>18</v>
      </c>
      <c r="V42" s="96">
        <v>1</v>
      </c>
      <c r="W42" s="96">
        <v>2</v>
      </c>
      <c r="X42" s="97" t="s">
        <v>45</v>
      </c>
      <c r="Y42" s="97" t="s">
        <v>45</v>
      </c>
      <c r="Z42" s="98">
        <v>1</v>
      </c>
      <c r="AA42" s="80">
        <v>0</v>
      </c>
      <c r="AB42" s="80">
        <v>7</v>
      </c>
      <c r="AC42" s="80">
        <v>4</v>
      </c>
      <c r="AD42" s="80">
        <v>2</v>
      </c>
      <c r="AE42" s="81">
        <v>2</v>
      </c>
      <c r="AF42" s="26" t="s">
        <v>6</v>
      </c>
      <c r="AG42" s="43"/>
      <c r="AH42" s="47"/>
      <c r="AI42" s="47"/>
      <c r="AJ42" s="47"/>
    </row>
    <row r="43" spans="1:36" ht="15.6" customHeight="1" x14ac:dyDescent="0.2">
      <c r="A43" s="154">
        <v>9</v>
      </c>
      <c r="B43" s="24" t="s">
        <v>7</v>
      </c>
      <c r="C43" s="82" t="s">
        <v>45</v>
      </c>
      <c r="D43" s="83" t="s">
        <v>45</v>
      </c>
      <c r="E43" s="83" t="s">
        <v>45</v>
      </c>
      <c r="F43" s="83" t="s">
        <v>45</v>
      </c>
      <c r="G43" s="83" t="s">
        <v>45</v>
      </c>
      <c r="H43" s="83" t="s">
        <v>45</v>
      </c>
      <c r="I43" s="83" t="s">
        <v>45</v>
      </c>
      <c r="J43" s="99" t="s">
        <v>45</v>
      </c>
      <c r="K43" s="100" t="s">
        <v>45</v>
      </c>
      <c r="L43" s="101">
        <v>2</v>
      </c>
      <c r="M43" s="101">
        <v>0</v>
      </c>
      <c r="N43" s="101">
        <v>0</v>
      </c>
      <c r="O43" s="101">
        <v>4</v>
      </c>
      <c r="P43" s="101">
        <v>5</v>
      </c>
      <c r="Q43" s="101">
        <v>2</v>
      </c>
      <c r="R43" s="101">
        <v>13</v>
      </c>
      <c r="S43" s="101">
        <v>6</v>
      </c>
      <c r="T43" s="101">
        <v>2</v>
      </c>
      <c r="U43" s="101">
        <v>5</v>
      </c>
      <c r="V43" s="101">
        <v>4</v>
      </c>
      <c r="W43" s="101">
        <v>2</v>
      </c>
      <c r="X43" s="102" t="s">
        <v>45</v>
      </c>
      <c r="Y43" s="102" t="s">
        <v>45</v>
      </c>
      <c r="Z43" s="103">
        <v>2</v>
      </c>
      <c r="AA43" s="84">
        <v>0</v>
      </c>
      <c r="AB43" s="84">
        <v>1</v>
      </c>
      <c r="AC43" s="84">
        <v>0</v>
      </c>
      <c r="AD43" s="84">
        <v>0</v>
      </c>
      <c r="AE43" s="85"/>
      <c r="AF43" s="27">
        <f>SUM(C43:AD43)</f>
        <v>48</v>
      </c>
      <c r="AG43" s="12"/>
      <c r="AH43" s="47"/>
      <c r="AI43" s="47"/>
      <c r="AJ43" s="47"/>
    </row>
    <row r="44" spans="1:36" ht="15.6" customHeight="1" x14ac:dyDescent="0.2">
      <c r="A44" s="162" t="s">
        <v>44</v>
      </c>
      <c r="B44" s="24" t="s">
        <v>8</v>
      </c>
      <c r="C44" s="82" t="s">
        <v>45</v>
      </c>
      <c r="D44" s="86" t="s">
        <v>45</v>
      </c>
      <c r="E44" s="86" t="s">
        <v>45</v>
      </c>
      <c r="F44" s="86" t="s">
        <v>45</v>
      </c>
      <c r="G44" s="86" t="s">
        <v>45</v>
      </c>
      <c r="H44" s="86" t="s">
        <v>45</v>
      </c>
      <c r="I44" s="86" t="s">
        <v>45</v>
      </c>
      <c r="J44" s="104" t="s">
        <v>45</v>
      </c>
      <c r="K44" s="105" t="s">
        <v>45</v>
      </c>
      <c r="L44" s="106">
        <f>L43</f>
        <v>2</v>
      </c>
      <c r="M44" s="106">
        <f t="shared" ref="M44" si="98">L44-M42+M43</f>
        <v>2</v>
      </c>
      <c r="N44" s="106">
        <f t="shared" ref="N44" si="99">M44-N42+N43</f>
        <v>2</v>
      </c>
      <c r="O44" s="106">
        <f t="shared" ref="O44" si="100">N44-O42+O43</f>
        <v>6</v>
      </c>
      <c r="P44" s="106">
        <f t="shared" ref="P44" si="101">O44-P42+P43</f>
        <v>11</v>
      </c>
      <c r="Q44" s="106">
        <f t="shared" ref="Q44" si="102">P44-Q42+Q43</f>
        <v>12</v>
      </c>
      <c r="R44" s="106">
        <f t="shared" ref="R44" si="103">Q44-R42+R43</f>
        <v>25</v>
      </c>
      <c r="S44" s="106">
        <f t="shared" ref="S44" si="104">R44-S42+S43</f>
        <v>31</v>
      </c>
      <c r="T44" s="106">
        <f t="shared" ref="T44" si="105">S44-T42+T43</f>
        <v>23</v>
      </c>
      <c r="U44" s="106">
        <f t="shared" ref="U44" si="106">T44-U42+U43</f>
        <v>10</v>
      </c>
      <c r="V44" s="106">
        <f t="shared" ref="V44" si="107">U44-V42+V43</f>
        <v>13</v>
      </c>
      <c r="W44" s="106">
        <f t="shared" ref="W44" si="108">V44-W42+W43</f>
        <v>13</v>
      </c>
      <c r="X44" s="107" t="s">
        <v>45</v>
      </c>
      <c r="Y44" s="107" t="s">
        <v>45</v>
      </c>
      <c r="Z44" s="108">
        <f>W44-Z42+Z43</f>
        <v>14</v>
      </c>
      <c r="AA44" s="87">
        <f t="shared" ref="AA44" si="109">Z44-AA42+AA43</f>
        <v>14</v>
      </c>
      <c r="AB44" s="87">
        <f t="shared" ref="AB44" si="110">AA44-AB42+AB43</f>
        <v>8</v>
      </c>
      <c r="AC44" s="87">
        <f t="shared" ref="AC44" si="111">AB44-AC42+AC43</f>
        <v>4</v>
      </c>
      <c r="AD44" s="87">
        <f t="shared" ref="AD44" si="112">AC44-AD42+AD43</f>
        <v>2</v>
      </c>
      <c r="AE44" s="88">
        <f>AD44-AE42</f>
        <v>0</v>
      </c>
      <c r="AF44" s="28"/>
      <c r="AG44" s="3">
        <f>MAX(C44:AE44)</f>
        <v>31</v>
      </c>
      <c r="AH44" s="47"/>
      <c r="AI44" s="47"/>
      <c r="AJ44" s="47"/>
    </row>
    <row r="45" spans="1:36" ht="15.6" customHeight="1" x14ac:dyDescent="0.2">
      <c r="A45" s="163"/>
      <c r="B45" s="24" t="s">
        <v>9</v>
      </c>
      <c r="C45" s="157"/>
      <c r="D45" s="158"/>
      <c r="E45" s="158"/>
      <c r="F45" s="89" t="s">
        <v>45</v>
      </c>
      <c r="G45" s="158"/>
      <c r="H45" s="158"/>
      <c r="I45" s="158"/>
      <c r="J45" s="158"/>
      <c r="K45" s="158"/>
      <c r="L45" s="109">
        <v>9</v>
      </c>
      <c r="M45" s="158"/>
      <c r="N45" s="158"/>
      <c r="O45" s="158"/>
      <c r="P45" s="109">
        <v>9.0500000000000007</v>
      </c>
      <c r="Q45" s="158"/>
      <c r="R45" s="158"/>
      <c r="S45" s="158"/>
      <c r="T45" s="158"/>
      <c r="U45" s="109">
        <v>9.15</v>
      </c>
      <c r="V45" s="158"/>
      <c r="W45" s="158"/>
      <c r="X45" s="158"/>
      <c r="Y45" s="110" t="s">
        <v>45</v>
      </c>
      <c r="Z45" s="111">
        <v>9.1999999999999993</v>
      </c>
      <c r="AA45" s="158"/>
      <c r="AB45" s="158"/>
      <c r="AC45" s="158"/>
      <c r="AD45" s="158"/>
      <c r="AE45" s="159">
        <v>9.27</v>
      </c>
      <c r="AF45" s="29">
        <v>27</v>
      </c>
      <c r="AG45" s="12"/>
      <c r="AH45" s="47"/>
      <c r="AI45" s="47"/>
      <c r="AJ45" s="47"/>
    </row>
    <row r="46" spans="1:36" ht="15.6" customHeight="1" x14ac:dyDescent="0.2">
      <c r="A46" s="164"/>
      <c r="B46" s="25" t="s">
        <v>10</v>
      </c>
      <c r="C46" s="160" t="s">
        <v>45</v>
      </c>
      <c r="D46" s="161"/>
      <c r="E46" s="161"/>
      <c r="F46" s="90" t="s">
        <v>45</v>
      </c>
      <c r="G46" s="161"/>
      <c r="H46" s="161"/>
      <c r="I46" s="161"/>
      <c r="J46" s="161"/>
      <c r="K46" s="161"/>
      <c r="L46" s="112" t="s">
        <v>45</v>
      </c>
      <c r="M46" s="161"/>
      <c r="N46" s="161"/>
      <c r="O46" s="161"/>
      <c r="P46" s="112">
        <f>P45</f>
        <v>9.0500000000000007</v>
      </c>
      <c r="Q46" s="161"/>
      <c r="R46" s="161"/>
      <c r="S46" s="161"/>
      <c r="T46" s="161"/>
      <c r="U46" s="112">
        <f>U45</f>
        <v>9.15</v>
      </c>
      <c r="V46" s="161"/>
      <c r="W46" s="161"/>
      <c r="X46" s="158"/>
      <c r="Y46" s="113" t="s">
        <v>45</v>
      </c>
      <c r="Z46" s="114">
        <f>Z45</f>
        <v>9.1999999999999993</v>
      </c>
      <c r="AA46" s="161"/>
      <c r="AB46" s="161"/>
      <c r="AC46" s="161"/>
      <c r="AD46" s="161"/>
      <c r="AE46" s="153"/>
      <c r="AF46" s="28"/>
      <c r="AG46" s="13"/>
      <c r="AH46" s="47"/>
      <c r="AI46" s="47"/>
      <c r="AJ46" s="47"/>
    </row>
    <row r="47" spans="1:36" ht="15.6" customHeight="1" thickBot="1" x14ac:dyDescent="0.25">
      <c r="A47" s="155">
        <v>208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1"/>
      <c r="AF47" s="52"/>
      <c r="AG47" s="3"/>
      <c r="AH47" s="47"/>
      <c r="AI47" s="47"/>
      <c r="AJ47" s="47"/>
    </row>
    <row r="48" spans="1:36" ht="15.6" customHeight="1" x14ac:dyDescent="0.2">
      <c r="A48" s="156"/>
      <c r="B48" s="23" t="s">
        <v>5</v>
      </c>
      <c r="C48" s="78"/>
      <c r="D48" s="79" t="s">
        <v>45</v>
      </c>
      <c r="E48" s="79" t="s">
        <v>45</v>
      </c>
      <c r="F48" s="79" t="s">
        <v>45</v>
      </c>
      <c r="G48" s="79" t="s">
        <v>45</v>
      </c>
      <c r="H48" s="79" t="s">
        <v>45</v>
      </c>
      <c r="I48" s="79" t="s">
        <v>45</v>
      </c>
      <c r="J48" s="94" t="s">
        <v>45</v>
      </c>
      <c r="K48" s="95" t="s">
        <v>45</v>
      </c>
      <c r="L48" s="96" t="s">
        <v>45</v>
      </c>
      <c r="M48" s="96">
        <v>0</v>
      </c>
      <c r="N48" s="96">
        <v>0</v>
      </c>
      <c r="O48" s="96">
        <v>0</v>
      </c>
      <c r="P48" s="96">
        <v>0</v>
      </c>
      <c r="Q48" s="96">
        <v>0</v>
      </c>
      <c r="R48" s="96">
        <v>0</v>
      </c>
      <c r="S48" s="96">
        <v>2</v>
      </c>
      <c r="T48" s="96">
        <v>6</v>
      </c>
      <c r="U48" s="96">
        <v>8</v>
      </c>
      <c r="V48" s="96">
        <v>2</v>
      </c>
      <c r="W48" s="96">
        <v>1</v>
      </c>
      <c r="X48" s="97" t="s">
        <v>45</v>
      </c>
      <c r="Y48" s="97" t="s">
        <v>45</v>
      </c>
      <c r="Z48" s="98">
        <v>3</v>
      </c>
      <c r="AA48" s="80">
        <v>2</v>
      </c>
      <c r="AB48" s="80">
        <v>4</v>
      </c>
      <c r="AC48" s="80">
        <v>6</v>
      </c>
      <c r="AD48" s="80">
        <v>1</v>
      </c>
      <c r="AE48" s="81">
        <v>6</v>
      </c>
      <c r="AF48" s="26" t="s">
        <v>6</v>
      </c>
      <c r="AG48" s="43"/>
      <c r="AH48" s="47"/>
      <c r="AI48" s="47"/>
      <c r="AJ48" s="47"/>
    </row>
    <row r="49" spans="1:36" ht="15.6" customHeight="1" x14ac:dyDescent="0.2">
      <c r="A49" s="154">
        <v>9.25</v>
      </c>
      <c r="B49" s="24" t="s">
        <v>7</v>
      </c>
      <c r="C49" s="82" t="s">
        <v>45</v>
      </c>
      <c r="D49" s="83" t="s">
        <v>45</v>
      </c>
      <c r="E49" s="83" t="s">
        <v>45</v>
      </c>
      <c r="F49" s="83" t="s">
        <v>45</v>
      </c>
      <c r="G49" s="83" t="s">
        <v>45</v>
      </c>
      <c r="H49" s="83" t="s">
        <v>45</v>
      </c>
      <c r="I49" s="83" t="s">
        <v>45</v>
      </c>
      <c r="J49" s="99" t="s">
        <v>45</v>
      </c>
      <c r="K49" s="100" t="s">
        <v>45</v>
      </c>
      <c r="L49" s="101">
        <v>0</v>
      </c>
      <c r="M49" s="101">
        <v>0</v>
      </c>
      <c r="N49" s="101">
        <v>0</v>
      </c>
      <c r="O49" s="101">
        <v>2</v>
      </c>
      <c r="P49" s="101">
        <v>7</v>
      </c>
      <c r="Q49" s="101">
        <v>7</v>
      </c>
      <c r="R49" s="101">
        <v>8</v>
      </c>
      <c r="S49" s="101">
        <v>0</v>
      </c>
      <c r="T49" s="101">
        <v>3</v>
      </c>
      <c r="U49" s="101">
        <v>4</v>
      </c>
      <c r="V49" s="101">
        <v>6</v>
      </c>
      <c r="W49" s="101">
        <v>1</v>
      </c>
      <c r="X49" s="102" t="s">
        <v>45</v>
      </c>
      <c r="Y49" s="102" t="s">
        <v>45</v>
      </c>
      <c r="Z49" s="103">
        <v>1</v>
      </c>
      <c r="AA49" s="84">
        <v>0</v>
      </c>
      <c r="AB49" s="84">
        <v>1</v>
      </c>
      <c r="AC49" s="84">
        <v>0</v>
      </c>
      <c r="AD49" s="84">
        <v>1</v>
      </c>
      <c r="AE49" s="85"/>
      <c r="AF49" s="27">
        <f>SUM(C49:AD49)</f>
        <v>41</v>
      </c>
      <c r="AG49" s="12"/>
      <c r="AH49" s="47"/>
      <c r="AI49" s="47"/>
      <c r="AJ49" s="47"/>
    </row>
    <row r="50" spans="1:36" ht="15.6" customHeight="1" x14ac:dyDescent="0.2">
      <c r="A50" s="162" t="s">
        <v>44</v>
      </c>
      <c r="B50" s="24" t="s">
        <v>8</v>
      </c>
      <c r="C50" s="82" t="s">
        <v>45</v>
      </c>
      <c r="D50" s="86" t="s">
        <v>45</v>
      </c>
      <c r="E50" s="86" t="s">
        <v>45</v>
      </c>
      <c r="F50" s="86" t="s">
        <v>45</v>
      </c>
      <c r="G50" s="86" t="s">
        <v>45</v>
      </c>
      <c r="H50" s="86" t="s">
        <v>45</v>
      </c>
      <c r="I50" s="86" t="s">
        <v>45</v>
      </c>
      <c r="J50" s="104" t="s">
        <v>45</v>
      </c>
      <c r="K50" s="105" t="s">
        <v>45</v>
      </c>
      <c r="L50" s="106">
        <f>L49</f>
        <v>0</v>
      </c>
      <c r="M50" s="106">
        <f t="shared" ref="M50" si="113">L50-M48+M49</f>
        <v>0</v>
      </c>
      <c r="N50" s="106">
        <f t="shared" ref="N50" si="114">M50-N48+N49</f>
        <v>0</v>
      </c>
      <c r="O50" s="106">
        <f t="shared" ref="O50" si="115">N50-O48+O49</f>
        <v>2</v>
      </c>
      <c r="P50" s="106">
        <f t="shared" ref="P50" si="116">O50-P48+P49</f>
        <v>9</v>
      </c>
      <c r="Q50" s="106">
        <f t="shared" ref="Q50" si="117">P50-Q48+Q49</f>
        <v>16</v>
      </c>
      <c r="R50" s="106">
        <f t="shared" ref="R50" si="118">Q50-R48+R49</f>
        <v>24</v>
      </c>
      <c r="S50" s="106">
        <f t="shared" ref="S50" si="119">R50-S48+S49</f>
        <v>22</v>
      </c>
      <c r="T50" s="106">
        <f t="shared" ref="T50" si="120">S50-T48+T49</f>
        <v>19</v>
      </c>
      <c r="U50" s="106">
        <f t="shared" ref="U50" si="121">T50-U48+U49</f>
        <v>15</v>
      </c>
      <c r="V50" s="106">
        <f t="shared" ref="V50" si="122">U50-V48+V49</f>
        <v>19</v>
      </c>
      <c r="W50" s="106">
        <f t="shared" ref="W50" si="123">V50-W48+W49</f>
        <v>19</v>
      </c>
      <c r="X50" s="107" t="s">
        <v>45</v>
      </c>
      <c r="Y50" s="107" t="s">
        <v>45</v>
      </c>
      <c r="Z50" s="108">
        <f>W50-Z48+Z49</f>
        <v>17</v>
      </c>
      <c r="AA50" s="87">
        <f t="shared" ref="AA50" si="124">Z50-AA48+AA49</f>
        <v>15</v>
      </c>
      <c r="AB50" s="87">
        <f t="shared" ref="AB50" si="125">AA50-AB48+AB49</f>
        <v>12</v>
      </c>
      <c r="AC50" s="87">
        <f t="shared" ref="AC50" si="126">AB50-AC48+AC49</f>
        <v>6</v>
      </c>
      <c r="AD50" s="87">
        <f t="shared" ref="AD50" si="127">AC50-AD48+AD49</f>
        <v>6</v>
      </c>
      <c r="AE50" s="88">
        <f>AD50-AE48</f>
        <v>0</v>
      </c>
      <c r="AF50" s="28"/>
      <c r="AG50" s="3">
        <f>MAX(C50:AE50)</f>
        <v>24</v>
      </c>
      <c r="AH50" s="47"/>
      <c r="AI50" s="47"/>
      <c r="AJ50" s="47"/>
    </row>
    <row r="51" spans="1:36" ht="15.6" customHeight="1" x14ac:dyDescent="0.2">
      <c r="A51" s="163"/>
      <c r="B51" s="24" t="s">
        <v>9</v>
      </c>
      <c r="C51" s="157"/>
      <c r="D51" s="158"/>
      <c r="E51" s="158"/>
      <c r="F51" s="89" t="s">
        <v>45</v>
      </c>
      <c r="G51" s="158"/>
      <c r="H51" s="158"/>
      <c r="I51" s="158"/>
      <c r="J51" s="158"/>
      <c r="K51" s="158"/>
      <c r="L51" s="109">
        <v>9.25</v>
      </c>
      <c r="M51" s="158"/>
      <c r="N51" s="158"/>
      <c r="O51" s="158"/>
      <c r="P51" s="109">
        <v>9.2799999999999994</v>
      </c>
      <c r="Q51" s="158"/>
      <c r="R51" s="158"/>
      <c r="S51" s="158"/>
      <c r="T51" s="158"/>
      <c r="U51" s="109">
        <v>9.39</v>
      </c>
      <c r="V51" s="158"/>
      <c r="W51" s="158"/>
      <c r="X51" s="158"/>
      <c r="Y51" s="110" t="s">
        <v>45</v>
      </c>
      <c r="Z51" s="111">
        <v>9.4499999999999993</v>
      </c>
      <c r="AA51" s="158"/>
      <c r="AB51" s="158"/>
      <c r="AC51" s="158"/>
      <c r="AD51" s="158"/>
      <c r="AE51" s="159">
        <v>9.5</v>
      </c>
      <c r="AF51" s="29">
        <v>25</v>
      </c>
      <c r="AG51" s="12"/>
      <c r="AH51" s="47"/>
      <c r="AI51" s="47"/>
      <c r="AJ51" s="47"/>
    </row>
    <row r="52" spans="1:36" ht="15.6" customHeight="1" x14ac:dyDescent="0.2">
      <c r="A52" s="164"/>
      <c r="B52" s="25" t="s">
        <v>10</v>
      </c>
      <c r="C52" s="160" t="s">
        <v>45</v>
      </c>
      <c r="D52" s="161"/>
      <c r="E52" s="161"/>
      <c r="F52" s="90" t="s">
        <v>45</v>
      </c>
      <c r="G52" s="161"/>
      <c r="H52" s="161"/>
      <c r="I52" s="161"/>
      <c r="J52" s="161"/>
      <c r="K52" s="161"/>
      <c r="L52" s="112" t="s">
        <v>45</v>
      </c>
      <c r="M52" s="161"/>
      <c r="N52" s="161"/>
      <c r="O52" s="161"/>
      <c r="P52" s="112">
        <v>9.2899999999999991</v>
      </c>
      <c r="Q52" s="161"/>
      <c r="R52" s="161"/>
      <c r="S52" s="161"/>
      <c r="T52" s="161"/>
      <c r="U52" s="112">
        <v>9.4</v>
      </c>
      <c r="V52" s="161"/>
      <c r="W52" s="161"/>
      <c r="X52" s="158"/>
      <c r="Y52" s="113" t="s">
        <v>45</v>
      </c>
      <c r="Z52" s="114">
        <v>9.4600000000000009</v>
      </c>
      <c r="AA52" s="161"/>
      <c r="AB52" s="161"/>
      <c r="AC52" s="161"/>
      <c r="AD52" s="161"/>
      <c r="AE52" s="153"/>
      <c r="AF52" s="28"/>
      <c r="AG52" s="13"/>
      <c r="AH52" s="47"/>
      <c r="AI52" s="47"/>
      <c r="AJ52" s="47"/>
    </row>
    <row r="53" spans="1:36" ht="15.6" customHeight="1" thickBot="1" x14ac:dyDescent="0.25">
      <c r="A53" s="155">
        <v>523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1"/>
      <c r="AF53" s="52"/>
      <c r="AG53" s="3"/>
      <c r="AH53" s="47"/>
      <c r="AI53" s="47"/>
      <c r="AJ53" s="47"/>
    </row>
    <row r="54" spans="1:36" ht="15.6" customHeight="1" x14ac:dyDescent="0.2">
      <c r="A54" s="156"/>
      <c r="B54" s="23" t="s">
        <v>5</v>
      </c>
      <c r="C54" s="78"/>
      <c r="D54" s="79" t="s">
        <v>45</v>
      </c>
      <c r="E54" s="79" t="s">
        <v>45</v>
      </c>
      <c r="F54" s="79" t="s">
        <v>45</v>
      </c>
      <c r="G54" s="79" t="s">
        <v>45</v>
      </c>
      <c r="H54" s="79" t="s">
        <v>45</v>
      </c>
      <c r="I54" s="79" t="s">
        <v>45</v>
      </c>
      <c r="J54" s="94" t="s">
        <v>45</v>
      </c>
      <c r="K54" s="95" t="s">
        <v>45</v>
      </c>
      <c r="L54" s="96" t="s">
        <v>45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2</v>
      </c>
      <c r="S54" s="96">
        <v>1</v>
      </c>
      <c r="T54" s="96">
        <v>4</v>
      </c>
      <c r="U54" s="96">
        <v>9</v>
      </c>
      <c r="V54" s="96">
        <v>0</v>
      </c>
      <c r="W54" s="96">
        <v>1</v>
      </c>
      <c r="X54" s="97" t="s">
        <v>45</v>
      </c>
      <c r="Y54" s="97" t="s">
        <v>45</v>
      </c>
      <c r="Z54" s="98">
        <v>0</v>
      </c>
      <c r="AA54" s="80">
        <v>4</v>
      </c>
      <c r="AB54" s="80">
        <v>9</v>
      </c>
      <c r="AC54" s="80">
        <v>5</v>
      </c>
      <c r="AD54" s="80">
        <v>2</v>
      </c>
      <c r="AE54" s="81">
        <v>13</v>
      </c>
      <c r="AF54" s="26" t="s">
        <v>6</v>
      </c>
      <c r="AG54" s="43"/>
      <c r="AH54" s="47"/>
      <c r="AI54" s="47"/>
      <c r="AJ54" s="47"/>
    </row>
    <row r="55" spans="1:36" ht="15.6" customHeight="1" x14ac:dyDescent="0.2">
      <c r="A55" s="154">
        <v>11.3</v>
      </c>
      <c r="B55" s="24" t="s">
        <v>7</v>
      </c>
      <c r="C55" s="82" t="s">
        <v>45</v>
      </c>
      <c r="D55" s="83" t="s">
        <v>45</v>
      </c>
      <c r="E55" s="83" t="s">
        <v>45</v>
      </c>
      <c r="F55" s="83" t="s">
        <v>45</v>
      </c>
      <c r="G55" s="83" t="s">
        <v>45</v>
      </c>
      <c r="H55" s="83" t="s">
        <v>45</v>
      </c>
      <c r="I55" s="83" t="s">
        <v>45</v>
      </c>
      <c r="J55" s="99" t="s">
        <v>45</v>
      </c>
      <c r="K55" s="100" t="s">
        <v>45</v>
      </c>
      <c r="L55" s="101">
        <v>0</v>
      </c>
      <c r="M55" s="101">
        <v>0</v>
      </c>
      <c r="N55" s="101">
        <v>1</v>
      </c>
      <c r="O55" s="101">
        <v>1</v>
      </c>
      <c r="P55" s="101">
        <v>6</v>
      </c>
      <c r="Q55" s="101">
        <v>0</v>
      </c>
      <c r="R55" s="101">
        <v>5</v>
      </c>
      <c r="S55" s="101">
        <v>0</v>
      </c>
      <c r="T55" s="101">
        <v>8</v>
      </c>
      <c r="U55" s="101">
        <v>14</v>
      </c>
      <c r="V55" s="101">
        <v>5</v>
      </c>
      <c r="W55" s="101">
        <v>0</v>
      </c>
      <c r="X55" s="102" t="s">
        <v>45</v>
      </c>
      <c r="Y55" s="102" t="s">
        <v>45</v>
      </c>
      <c r="Z55" s="103">
        <v>6</v>
      </c>
      <c r="AA55" s="84">
        <v>0</v>
      </c>
      <c r="AB55" s="84">
        <v>1</v>
      </c>
      <c r="AC55" s="84">
        <v>3</v>
      </c>
      <c r="AD55" s="84">
        <v>0</v>
      </c>
      <c r="AE55" s="85"/>
      <c r="AF55" s="27">
        <f>SUM(C55:AD55)</f>
        <v>50</v>
      </c>
      <c r="AG55" s="12"/>
      <c r="AH55" s="47"/>
      <c r="AI55" s="47"/>
      <c r="AJ55" s="47"/>
    </row>
    <row r="56" spans="1:36" ht="15.6" customHeight="1" x14ac:dyDescent="0.2">
      <c r="A56" s="162" t="s">
        <v>44</v>
      </c>
      <c r="B56" s="24" t="s">
        <v>8</v>
      </c>
      <c r="C56" s="82" t="s">
        <v>45</v>
      </c>
      <c r="D56" s="86" t="s">
        <v>45</v>
      </c>
      <c r="E56" s="86" t="s">
        <v>45</v>
      </c>
      <c r="F56" s="86" t="s">
        <v>45</v>
      </c>
      <c r="G56" s="86" t="s">
        <v>45</v>
      </c>
      <c r="H56" s="86" t="s">
        <v>45</v>
      </c>
      <c r="I56" s="86" t="s">
        <v>45</v>
      </c>
      <c r="J56" s="104" t="s">
        <v>45</v>
      </c>
      <c r="K56" s="105" t="s">
        <v>45</v>
      </c>
      <c r="L56" s="106">
        <f>L55</f>
        <v>0</v>
      </c>
      <c r="M56" s="106">
        <f t="shared" ref="M56" si="128">L56-M54+M55</f>
        <v>0</v>
      </c>
      <c r="N56" s="106">
        <f t="shared" ref="N56" si="129">M56-N54+N55</f>
        <v>1</v>
      </c>
      <c r="O56" s="106">
        <f t="shared" ref="O56" si="130">N56-O54+O55</f>
        <v>2</v>
      </c>
      <c r="P56" s="106">
        <f t="shared" ref="P56" si="131">O56-P54+P55</f>
        <v>8</v>
      </c>
      <c r="Q56" s="106">
        <f t="shared" ref="Q56" si="132">P56-Q54+Q55</f>
        <v>8</v>
      </c>
      <c r="R56" s="106">
        <f t="shared" ref="R56" si="133">Q56-R54+R55</f>
        <v>11</v>
      </c>
      <c r="S56" s="106">
        <f t="shared" ref="S56" si="134">R56-S54+S55</f>
        <v>10</v>
      </c>
      <c r="T56" s="106">
        <f t="shared" ref="T56" si="135">S56-T54+T55</f>
        <v>14</v>
      </c>
      <c r="U56" s="106">
        <f t="shared" ref="U56" si="136">T56-U54+U55</f>
        <v>19</v>
      </c>
      <c r="V56" s="106">
        <f t="shared" ref="V56" si="137">U56-V54+V55</f>
        <v>24</v>
      </c>
      <c r="W56" s="106">
        <f t="shared" ref="W56" si="138">V56-W54+W55</f>
        <v>23</v>
      </c>
      <c r="X56" s="107" t="s">
        <v>45</v>
      </c>
      <c r="Y56" s="107" t="s">
        <v>45</v>
      </c>
      <c r="Z56" s="108">
        <f>W56-Z54+Z55</f>
        <v>29</v>
      </c>
      <c r="AA56" s="87">
        <f t="shared" ref="AA56" si="139">Z56-AA54+AA55</f>
        <v>25</v>
      </c>
      <c r="AB56" s="87">
        <f t="shared" ref="AB56" si="140">AA56-AB54+AB55</f>
        <v>17</v>
      </c>
      <c r="AC56" s="87">
        <f t="shared" ref="AC56" si="141">AB56-AC54+AC55</f>
        <v>15</v>
      </c>
      <c r="AD56" s="87">
        <f t="shared" ref="AD56" si="142">AC56-AD54+AD55</f>
        <v>13</v>
      </c>
      <c r="AE56" s="88">
        <f>AD56-AE54</f>
        <v>0</v>
      </c>
      <c r="AF56" s="28"/>
      <c r="AG56" s="3">
        <f>MAX(C56:AE56)</f>
        <v>29</v>
      </c>
      <c r="AH56" s="47"/>
      <c r="AI56" s="47"/>
      <c r="AJ56" s="47"/>
    </row>
    <row r="57" spans="1:36" ht="15.6" customHeight="1" x14ac:dyDescent="0.2">
      <c r="A57" s="163"/>
      <c r="B57" s="24" t="s">
        <v>9</v>
      </c>
      <c r="C57" s="157"/>
      <c r="D57" s="158"/>
      <c r="E57" s="158"/>
      <c r="F57" s="89" t="s">
        <v>45</v>
      </c>
      <c r="G57" s="158"/>
      <c r="H57" s="158"/>
      <c r="I57" s="158"/>
      <c r="J57" s="158"/>
      <c r="K57" s="158"/>
      <c r="L57" s="109">
        <v>11.3</v>
      </c>
      <c r="M57" s="158"/>
      <c r="N57" s="158"/>
      <c r="O57" s="158"/>
      <c r="P57" s="109">
        <v>11.35</v>
      </c>
      <c r="Q57" s="158"/>
      <c r="R57" s="158"/>
      <c r="S57" s="158"/>
      <c r="T57" s="158"/>
      <c r="U57" s="109">
        <v>11.43</v>
      </c>
      <c r="V57" s="158"/>
      <c r="W57" s="158"/>
      <c r="X57" s="158"/>
      <c r="Y57" s="110" t="s">
        <v>45</v>
      </c>
      <c r="Z57" s="111">
        <v>11.5</v>
      </c>
      <c r="AA57" s="158"/>
      <c r="AB57" s="158"/>
      <c r="AC57" s="158"/>
      <c r="AD57" s="158"/>
      <c r="AE57" s="159">
        <v>11.57</v>
      </c>
      <c r="AF57" s="29">
        <v>27</v>
      </c>
      <c r="AG57" s="12"/>
      <c r="AH57" s="47"/>
      <c r="AI57" s="47"/>
      <c r="AJ57" s="47"/>
    </row>
    <row r="58" spans="1:36" ht="15.6" customHeight="1" x14ac:dyDescent="0.2">
      <c r="A58" s="164"/>
      <c r="B58" s="25" t="s">
        <v>10</v>
      </c>
      <c r="C58" s="160" t="s">
        <v>45</v>
      </c>
      <c r="D58" s="161"/>
      <c r="E58" s="161"/>
      <c r="F58" s="90" t="s">
        <v>45</v>
      </c>
      <c r="G58" s="161"/>
      <c r="H58" s="161"/>
      <c r="I58" s="161"/>
      <c r="J58" s="161"/>
      <c r="K58" s="161"/>
      <c r="L58" s="112" t="s">
        <v>45</v>
      </c>
      <c r="M58" s="161"/>
      <c r="N58" s="161"/>
      <c r="O58" s="161"/>
      <c r="P58" s="112">
        <f>P57</f>
        <v>11.35</v>
      </c>
      <c r="Q58" s="161"/>
      <c r="R58" s="161"/>
      <c r="S58" s="161"/>
      <c r="T58" s="161"/>
      <c r="U58" s="112">
        <f>U57</f>
        <v>11.43</v>
      </c>
      <c r="V58" s="161"/>
      <c r="W58" s="161"/>
      <c r="X58" s="158"/>
      <c r="Y58" s="113" t="s">
        <v>45</v>
      </c>
      <c r="Z58" s="114">
        <f>Z57</f>
        <v>11.5</v>
      </c>
      <c r="AA58" s="161"/>
      <c r="AB58" s="161"/>
      <c r="AC58" s="161"/>
      <c r="AD58" s="161"/>
      <c r="AE58" s="153"/>
      <c r="AF58" s="28"/>
      <c r="AG58" s="13"/>
      <c r="AH58" s="47"/>
      <c r="AI58" s="47"/>
      <c r="AJ58" s="47"/>
    </row>
    <row r="59" spans="1:36" ht="15.6" customHeight="1" thickBot="1" x14ac:dyDescent="0.25">
      <c r="A59" s="155">
        <v>512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1"/>
      <c r="AF59" s="52"/>
      <c r="AG59" s="3"/>
      <c r="AH59" s="47"/>
      <c r="AI59" s="47"/>
      <c r="AJ59" s="47"/>
    </row>
    <row r="60" spans="1:36" ht="15.6" customHeight="1" x14ac:dyDescent="0.2">
      <c r="A60" s="156"/>
      <c r="B60" s="23" t="s">
        <v>5</v>
      </c>
      <c r="C60" s="78"/>
      <c r="D60" s="79" t="s">
        <v>45</v>
      </c>
      <c r="E60" s="79" t="s">
        <v>45</v>
      </c>
      <c r="F60" s="79" t="s">
        <v>45</v>
      </c>
      <c r="G60" s="79" t="s">
        <v>45</v>
      </c>
      <c r="H60" s="79" t="s">
        <v>45</v>
      </c>
      <c r="I60" s="79" t="s">
        <v>45</v>
      </c>
      <c r="J60" s="94" t="s">
        <v>45</v>
      </c>
      <c r="K60" s="95" t="s">
        <v>45</v>
      </c>
      <c r="L60" s="96" t="s">
        <v>45</v>
      </c>
      <c r="M60" s="96">
        <v>0</v>
      </c>
      <c r="N60" s="96">
        <v>0</v>
      </c>
      <c r="O60" s="96">
        <v>2</v>
      </c>
      <c r="P60" s="96">
        <v>0</v>
      </c>
      <c r="Q60" s="96">
        <v>0</v>
      </c>
      <c r="R60" s="96">
        <v>0</v>
      </c>
      <c r="S60" s="96">
        <v>0</v>
      </c>
      <c r="T60" s="96">
        <v>3</v>
      </c>
      <c r="U60" s="96">
        <v>7</v>
      </c>
      <c r="V60" s="96">
        <v>4</v>
      </c>
      <c r="W60" s="96">
        <v>1</v>
      </c>
      <c r="X60" s="97" t="s">
        <v>45</v>
      </c>
      <c r="Y60" s="97" t="s">
        <v>45</v>
      </c>
      <c r="Z60" s="98">
        <v>3</v>
      </c>
      <c r="AA60" s="80">
        <v>2</v>
      </c>
      <c r="AB60" s="80">
        <v>5</v>
      </c>
      <c r="AC60" s="80">
        <v>11</v>
      </c>
      <c r="AD60" s="80">
        <v>7</v>
      </c>
      <c r="AE60" s="81">
        <v>4</v>
      </c>
      <c r="AF60" s="26" t="s">
        <v>6</v>
      </c>
      <c r="AG60" s="43"/>
      <c r="AH60" s="47"/>
      <c r="AI60" s="47"/>
      <c r="AJ60" s="47"/>
    </row>
    <row r="61" spans="1:36" ht="15.6" customHeight="1" x14ac:dyDescent="0.2">
      <c r="A61" s="154">
        <v>12.35</v>
      </c>
      <c r="B61" s="24" t="s">
        <v>7</v>
      </c>
      <c r="C61" s="82" t="s">
        <v>45</v>
      </c>
      <c r="D61" s="83" t="s">
        <v>45</v>
      </c>
      <c r="E61" s="83" t="s">
        <v>45</v>
      </c>
      <c r="F61" s="83" t="s">
        <v>45</v>
      </c>
      <c r="G61" s="83" t="s">
        <v>45</v>
      </c>
      <c r="H61" s="83" t="s">
        <v>45</v>
      </c>
      <c r="I61" s="83" t="s">
        <v>45</v>
      </c>
      <c r="J61" s="99" t="s">
        <v>45</v>
      </c>
      <c r="K61" s="100" t="s">
        <v>45</v>
      </c>
      <c r="L61" s="101">
        <v>1</v>
      </c>
      <c r="M61" s="101">
        <v>2</v>
      </c>
      <c r="N61" s="101">
        <v>3</v>
      </c>
      <c r="O61" s="101">
        <v>6</v>
      </c>
      <c r="P61" s="101">
        <v>3</v>
      </c>
      <c r="Q61" s="101">
        <v>3</v>
      </c>
      <c r="R61" s="101">
        <v>2</v>
      </c>
      <c r="S61" s="101">
        <v>0</v>
      </c>
      <c r="T61" s="101">
        <v>3</v>
      </c>
      <c r="U61" s="101">
        <v>6</v>
      </c>
      <c r="V61" s="101">
        <v>10</v>
      </c>
      <c r="W61" s="101">
        <v>2</v>
      </c>
      <c r="X61" s="102" t="s">
        <v>45</v>
      </c>
      <c r="Y61" s="102" t="s">
        <v>45</v>
      </c>
      <c r="Z61" s="103">
        <v>6</v>
      </c>
      <c r="AA61" s="84">
        <v>0</v>
      </c>
      <c r="AB61" s="84">
        <v>2</v>
      </c>
      <c r="AC61" s="84">
        <v>0</v>
      </c>
      <c r="AD61" s="84">
        <v>0</v>
      </c>
      <c r="AE61" s="85"/>
      <c r="AF61" s="27">
        <f>SUM(C61:AD61)</f>
        <v>49</v>
      </c>
      <c r="AG61" s="12"/>
      <c r="AH61" s="47"/>
      <c r="AI61" s="47"/>
      <c r="AJ61" s="47"/>
    </row>
    <row r="62" spans="1:36" ht="15.6" customHeight="1" x14ac:dyDescent="0.2">
      <c r="A62" s="162" t="s">
        <v>44</v>
      </c>
      <c r="B62" s="24" t="s">
        <v>8</v>
      </c>
      <c r="C62" s="82" t="s">
        <v>45</v>
      </c>
      <c r="D62" s="86" t="s">
        <v>45</v>
      </c>
      <c r="E62" s="86" t="s">
        <v>45</v>
      </c>
      <c r="F62" s="86" t="s">
        <v>45</v>
      </c>
      <c r="G62" s="86" t="s">
        <v>45</v>
      </c>
      <c r="H62" s="86" t="s">
        <v>45</v>
      </c>
      <c r="I62" s="86" t="s">
        <v>45</v>
      </c>
      <c r="J62" s="104" t="s">
        <v>45</v>
      </c>
      <c r="K62" s="105" t="s">
        <v>45</v>
      </c>
      <c r="L62" s="106">
        <f>L61</f>
        <v>1</v>
      </c>
      <c r="M62" s="106">
        <f t="shared" ref="M62" si="143">L62-M60+M61</f>
        <v>3</v>
      </c>
      <c r="N62" s="106">
        <f t="shared" ref="N62" si="144">M62-N60+N61</f>
        <v>6</v>
      </c>
      <c r="O62" s="106">
        <f t="shared" ref="O62" si="145">N62-O60+O61</f>
        <v>10</v>
      </c>
      <c r="P62" s="106">
        <f t="shared" ref="P62" si="146">O62-P60+P61</f>
        <v>13</v>
      </c>
      <c r="Q62" s="106">
        <f t="shared" ref="Q62" si="147">P62-Q60+Q61</f>
        <v>16</v>
      </c>
      <c r="R62" s="106">
        <f t="shared" ref="R62" si="148">Q62-R60+R61</f>
        <v>18</v>
      </c>
      <c r="S62" s="106">
        <f t="shared" ref="S62" si="149">R62-S60+S61</f>
        <v>18</v>
      </c>
      <c r="T62" s="106">
        <f t="shared" ref="T62" si="150">S62-T60+T61</f>
        <v>18</v>
      </c>
      <c r="U62" s="106">
        <f t="shared" ref="U62" si="151">T62-U60+U61</f>
        <v>17</v>
      </c>
      <c r="V62" s="106">
        <f t="shared" ref="V62" si="152">U62-V60+V61</f>
        <v>23</v>
      </c>
      <c r="W62" s="106">
        <f t="shared" ref="W62" si="153">V62-W60+W61</f>
        <v>24</v>
      </c>
      <c r="X62" s="107" t="s">
        <v>45</v>
      </c>
      <c r="Y62" s="107" t="s">
        <v>45</v>
      </c>
      <c r="Z62" s="108">
        <f>W62-Z60+Z61</f>
        <v>27</v>
      </c>
      <c r="AA62" s="87">
        <f t="shared" ref="AA62" si="154">Z62-AA60+AA61</f>
        <v>25</v>
      </c>
      <c r="AB62" s="87">
        <f t="shared" ref="AB62" si="155">AA62-AB60+AB61</f>
        <v>22</v>
      </c>
      <c r="AC62" s="87">
        <f t="shared" ref="AC62" si="156">AB62-AC60+AC61</f>
        <v>11</v>
      </c>
      <c r="AD62" s="87">
        <f t="shared" ref="AD62" si="157">AC62-AD60+AD61</f>
        <v>4</v>
      </c>
      <c r="AE62" s="88">
        <f>AD62-AE60</f>
        <v>0</v>
      </c>
      <c r="AF62" s="28"/>
      <c r="AG62" s="3">
        <f>MAX(C62:AE62)</f>
        <v>27</v>
      </c>
      <c r="AH62" s="47"/>
      <c r="AI62" s="47"/>
      <c r="AJ62" s="47"/>
    </row>
    <row r="63" spans="1:36" ht="15.6" customHeight="1" x14ac:dyDescent="0.2">
      <c r="A63" s="163"/>
      <c r="B63" s="24" t="s">
        <v>9</v>
      </c>
      <c r="C63" s="157"/>
      <c r="D63" s="158"/>
      <c r="E63" s="158"/>
      <c r="F63" s="89" t="s">
        <v>45</v>
      </c>
      <c r="G63" s="158"/>
      <c r="H63" s="158"/>
      <c r="I63" s="158"/>
      <c r="J63" s="158"/>
      <c r="K63" s="158"/>
      <c r="L63" s="109">
        <v>12.35</v>
      </c>
      <c r="M63" s="158"/>
      <c r="N63" s="158"/>
      <c r="O63" s="158"/>
      <c r="P63" s="109">
        <v>12.41</v>
      </c>
      <c r="Q63" s="158"/>
      <c r="R63" s="158"/>
      <c r="S63" s="158"/>
      <c r="T63" s="158"/>
      <c r="U63" s="109">
        <v>12.49</v>
      </c>
      <c r="V63" s="158"/>
      <c r="W63" s="158"/>
      <c r="X63" s="158"/>
      <c r="Y63" s="110" t="s">
        <v>45</v>
      </c>
      <c r="Z63" s="111">
        <v>12.56</v>
      </c>
      <c r="AA63" s="158"/>
      <c r="AB63" s="158"/>
      <c r="AC63" s="158"/>
      <c r="AD63" s="158"/>
      <c r="AE63" s="159">
        <v>13</v>
      </c>
      <c r="AF63" s="29">
        <v>25</v>
      </c>
      <c r="AG63" s="12"/>
      <c r="AH63" s="47"/>
      <c r="AI63" s="47"/>
      <c r="AJ63" s="47"/>
    </row>
    <row r="64" spans="1:36" ht="15.6" customHeight="1" x14ac:dyDescent="0.2">
      <c r="A64" s="164"/>
      <c r="B64" s="25" t="s">
        <v>10</v>
      </c>
      <c r="C64" s="160" t="s">
        <v>45</v>
      </c>
      <c r="D64" s="161"/>
      <c r="E64" s="161"/>
      <c r="F64" s="90" t="s">
        <v>45</v>
      </c>
      <c r="G64" s="161"/>
      <c r="H64" s="161"/>
      <c r="I64" s="161"/>
      <c r="J64" s="161"/>
      <c r="K64" s="161"/>
      <c r="L64" s="112" t="s">
        <v>45</v>
      </c>
      <c r="M64" s="161"/>
      <c r="N64" s="161"/>
      <c r="O64" s="161"/>
      <c r="P64" s="112">
        <f>P63</f>
        <v>12.41</v>
      </c>
      <c r="Q64" s="161"/>
      <c r="R64" s="161"/>
      <c r="S64" s="161"/>
      <c r="T64" s="161"/>
      <c r="U64" s="112">
        <f>U63</f>
        <v>12.49</v>
      </c>
      <c r="V64" s="161"/>
      <c r="W64" s="161"/>
      <c r="X64" s="158"/>
      <c r="Y64" s="113" t="s">
        <v>45</v>
      </c>
      <c r="Z64" s="114">
        <f>Z63</f>
        <v>12.56</v>
      </c>
      <c r="AA64" s="161"/>
      <c r="AB64" s="161"/>
      <c r="AC64" s="161"/>
      <c r="AD64" s="161"/>
      <c r="AE64" s="153"/>
      <c r="AF64" s="28"/>
      <c r="AG64" s="13"/>
      <c r="AH64" s="47"/>
      <c r="AI64" s="47"/>
      <c r="AJ64" s="47"/>
    </row>
    <row r="65" spans="1:36" ht="15.6" customHeight="1" thickBot="1" x14ac:dyDescent="0.25">
      <c r="A65" s="155">
        <v>512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1"/>
      <c r="AF65" s="52"/>
      <c r="AG65" s="3"/>
      <c r="AH65" s="47"/>
      <c r="AI65" s="47"/>
      <c r="AJ65" s="47"/>
    </row>
    <row r="66" spans="1:36" ht="15.6" customHeight="1" x14ac:dyDescent="0.2">
      <c r="A66" s="156"/>
      <c r="B66" s="23" t="s">
        <v>5</v>
      </c>
      <c r="C66" s="78"/>
      <c r="D66" s="79" t="s">
        <v>45</v>
      </c>
      <c r="E66" s="79" t="s">
        <v>45</v>
      </c>
      <c r="F66" s="79" t="s">
        <v>45</v>
      </c>
      <c r="G66" s="79" t="s">
        <v>45</v>
      </c>
      <c r="H66" s="79" t="s">
        <v>45</v>
      </c>
      <c r="I66" s="79" t="s">
        <v>45</v>
      </c>
      <c r="J66" s="94" t="s">
        <v>45</v>
      </c>
      <c r="K66" s="95" t="s">
        <v>45</v>
      </c>
      <c r="L66" s="96" t="s">
        <v>45</v>
      </c>
      <c r="M66" s="96">
        <v>0</v>
      </c>
      <c r="N66" s="96">
        <v>0</v>
      </c>
      <c r="O66" s="96">
        <v>0</v>
      </c>
      <c r="P66" s="96">
        <v>1</v>
      </c>
      <c r="Q66" s="96">
        <v>0</v>
      </c>
      <c r="R66" s="96">
        <v>0</v>
      </c>
      <c r="S66" s="96">
        <v>0</v>
      </c>
      <c r="T66" s="96">
        <v>10</v>
      </c>
      <c r="U66" s="96">
        <v>7</v>
      </c>
      <c r="V66" s="96">
        <v>2</v>
      </c>
      <c r="W66" s="96">
        <v>0</v>
      </c>
      <c r="X66" s="97" t="s">
        <v>45</v>
      </c>
      <c r="Y66" s="97" t="s">
        <v>45</v>
      </c>
      <c r="Z66" s="98">
        <v>3</v>
      </c>
      <c r="AA66" s="80">
        <v>0</v>
      </c>
      <c r="AB66" s="80">
        <v>9</v>
      </c>
      <c r="AC66" s="80">
        <v>9</v>
      </c>
      <c r="AD66" s="80">
        <v>5</v>
      </c>
      <c r="AE66" s="81">
        <v>4</v>
      </c>
      <c r="AF66" s="26" t="s">
        <v>6</v>
      </c>
      <c r="AG66" s="43"/>
      <c r="AH66" s="47"/>
      <c r="AI66" s="47"/>
      <c r="AJ66" s="47"/>
    </row>
    <row r="67" spans="1:36" ht="15.6" customHeight="1" x14ac:dyDescent="0.2">
      <c r="A67" s="154">
        <v>13</v>
      </c>
      <c r="B67" s="24" t="s">
        <v>7</v>
      </c>
      <c r="C67" s="82" t="s">
        <v>45</v>
      </c>
      <c r="D67" s="83" t="s">
        <v>45</v>
      </c>
      <c r="E67" s="83" t="s">
        <v>45</v>
      </c>
      <c r="F67" s="83" t="s">
        <v>45</v>
      </c>
      <c r="G67" s="83" t="s">
        <v>45</v>
      </c>
      <c r="H67" s="83" t="s">
        <v>45</v>
      </c>
      <c r="I67" s="83" t="s">
        <v>45</v>
      </c>
      <c r="J67" s="99" t="s">
        <v>45</v>
      </c>
      <c r="K67" s="100" t="s">
        <v>45</v>
      </c>
      <c r="L67" s="101">
        <v>0</v>
      </c>
      <c r="M67" s="101">
        <v>0</v>
      </c>
      <c r="N67" s="101">
        <v>4</v>
      </c>
      <c r="O67" s="101">
        <v>5</v>
      </c>
      <c r="P67" s="101">
        <v>6</v>
      </c>
      <c r="Q67" s="101">
        <v>3</v>
      </c>
      <c r="R67" s="101">
        <v>9</v>
      </c>
      <c r="S67" s="101">
        <v>0</v>
      </c>
      <c r="T67" s="101">
        <v>5</v>
      </c>
      <c r="U67" s="101">
        <v>6</v>
      </c>
      <c r="V67" s="101">
        <v>6</v>
      </c>
      <c r="W67" s="101">
        <v>2</v>
      </c>
      <c r="X67" s="102" t="s">
        <v>45</v>
      </c>
      <c r="Y67" s="102" t="s">
        <v>45</v>
      </c>
      <c r="Z67" s="103">
        <v>3</v>
      </c>
      <c r="AA67" s="84">
        <v>0</v>
      </c>
      <c r="AB67" s="84">
        <v>1</v>
      </c>
      <c r="AC67" s="84">
        <v>0</v>
      </c>
      <c r="AD67" s="84">
        <v>0</v>
      </c>
      <c r="AE67" s="85"/>
      <c r="AF67" s="27">
        <f>SUM(C67:AD67)</f>
        <v>50</v>
      </c>
      <c r="AG67" s="12"/>
      <c r="AH67" s="47"/>
      <c r="AI67" s="47"/>
      <c r="AJ67" s="47"/>
    </row>
    <row r="68" spans="1:36" ht="15.6" customHeight="1" x14ac:dyDescent="0.2">
      <c r="A68" s="162" t="s">
        <v>44</v>
      </c>
      <c r="B68" s="24" t="s">
        <v>8</v>
      </c>
      <c r="C68" s="82" t="s">
        <v>45</v>
      </c>
      <c r="D68" s="86" t="s">
        <v>45</v>
      </c>
      <c r="E68" s="86" t="s">
        <v>45</v>
      </c>
      <c r="F68" s="86" t="s">
        <v>45</v>
      </c>
      <c r="G68" s="86" t="s">
        <v>45</v>
      </c>
      <c r="H68" s="86" t="s">
        <v>45</v>
      </c>
      <c r="I68" s="86" t="s">
        <v>45</v>
      </c>
      <c r="J68" s="104" t="s">
        <v>45</v>
      </c>
      <c r="K68" s="105" t="s">
        <v>45</v>
      </c>
      <c r="L68" s="106">
        <f>L67</f>
        <v>0</v>
      </c>
      <c r="M68" s="106">
        <f t="shared" ref="M68" si="158">L68-M66+M67</f>
        <v>0</v>
      </c>
      <c r="N68" s="106">
        <f t="shared" ref="N68" si="159">M68-N66+N67</f>
        <v>4</v>
      </c>
      <c r="O68" s="106">
        <f t="shared" ref="O68" si="160">N68-O66+O67</f>
        <v>9</v>
      </c>
      <c r="P68" s="106">
        <f t="shared" ref="P68" si="161">O68-P66+P67</f>
        <v>14</v>
      </c>
      <c r="Q68" s="106">
        <f t="shared" ref="Q68" si="162">P68-Q66+Q67</f>
        <v>17</v>
      </c>
      <c r="R68" s="106">
        <f t="shared" ref="R68" si="163">Q68-R66+R67</f>
        <v>26</v>
      </c>
      <c r="S68" s="106">
        <f t="shared" ref="S68" si="164">R68-S66+S67</f>
        <v>26</v>
      </c>
      <c r="T68" s="106">
        <f t="shared" ref="T68" si="165">S68-T66+T67</f>
        <v>21</v>
      </c>
      <c r="U68" s="106">
        <f t="shared" ref="U68" si="166">T68-U66+U67</f>
        <v>20</v>
      </c>
      <c r="V68" s="106">
        <f t="shared" ref="V68" si="167">U68-V66+V67</f>
        <v>24</v>
      </c>
      <c r="W68" s="106">
        <f t="shared" ref="W68" si="168">V68-W66+W67</f>
        <v>26</v>
      </c>
      <c r="X68" s="107" t="s">
        <v>45</v>
      </c>
      <c r="Y68" s="107" t="s">
        <v>45</v>
      </c>
      <c r="Z68" s="108">
        <f>W68-Z66+Z67</f>
        <v>26</v>
      </c>
      <c r="AA68" s="87">
        <f t="shared" ref="AA68" si="169">Z68-AA66+AA67</f>
        <v>26</v>
      </c>
      <c r="AB68" s="87">
        <f t="shared" ref="AB68" si="170">AA68-AB66+AB67</f>
        <v>18</v>
      </c>
      <c r="AC68" s="87">
        <f t="shared" ref="AC68" si="171">AB68-AC66+AC67</f>
        <v>9</v>
      </c>
      <c r="AD68" s="87">
        <f t="shared" ref="AD68" si="172">AC68-AD66+AD67</f>
        <v>4</v>
      </c>
      <c r="AE68" s="88">
        <f>AD68-AE66</f>
        <v>0</v>
      </c>
      <c r="AF68" s="28"/>
      <c r="AG68" s="3">
        <f>MAX(C68:AE68)</f>
        <v>26</v>
      </c>
      <c r="AH68" s="47"/>
      <c r="AI68" s="47"/>
      <c r="AJ68" s="47"/>
    </row>
    <row r="69" spans="1:36" ht="15.6" customHeight="1" x14ac:dyDescent="0.2">
      <c r="A69" s="163"/>
      <c r="B69" s="24" t="s">
        <v>9</v>
      </c>
      <c r="C69" s="157"/>
      <c r="D69" s="158"/>
      <c r="E69" s="158"/>
      <c r="F69" s="89" t="s">
        <v>45</v>
      </c>
      <c r="G69" s="158"/>
      <c r="H69" s="158"/>
      <c r="I69" s="158"/>
      <c r="J69" s="158"/>
      <c r="K69" s="158"/>
      <c r="L69" s="109">
        <v>13</v>
      </c>
      <c r="M69" s="158"/>
      <c r="N69" s="158"/>
      <c r="O69" s="158"/>
      <c r="P69" s="109">
        <v>13.07</v>
      </c>
      <c r="Q69" s="158"/>
      <c r="R69" s="158"/>
      <c r="S69" s="158"/>
      <c r="T69" s="158"/>
      <c r="U69" s="109">
        <v>13.16</v>
      </c>
      <c r="V69" s="158"/>
      <c r="W69" s="158"/>
      <c r="X69" s="158"/>
      <c r="Y69" s="110" t="s">
        <v>45</v>
      </c>
      <c r="Z69" s="111">
        <v>13.22</v>
      </c>
      <c r="AA69" s="158"/>
      <c r="AB69" s="158"/>
      <c r="AC69" s="158"/>
      <c r="AD69" s="158"/>
      <c r="AE69" s="159">
        <v>13.29</v>
      </c>
      <c r="AF69" s="29">
        <v>29</v>
      </c>
      <c r="AG69" s="12"/>
      <c r="AH69" s="47"/>
      <c r="AI69" s="47"/>
      <c r="AJ69" s="47"/>
    </row>
    <row r="70" spans="1:36" ht="15.6" customHeight="1" x14ac:dyDescent="0.2">
      <c r="A70" s="164"/>
      <c r="B70" s="25" t="s">
        <v>10</v>
      </c>
      <c r="C70" s="160" t="s">
        <v>45</v>
      </c>
      <c r="D70" s="161"/>
      <c r="E70" s="161"/>
      <c r="F70" s="90" t="s">
        <v>45</v>
      </c>
      <c r="G70" s="161"/>
      <c r="H70" s="161"/>
      <c r="I70" s="161"/>
      <c r="J70" s="161"/>
      <c r="K70" s="161"/>
      <c r="L70" s="112" t="s">
        <v>45</v>
      </c>
      <c r="M70" s="161"/>
      <c r="N70" s="161"/>
      <c r="O70" s="161"/>
      <c r="P70" s="112">
        <f>P69</f>
        <v>13.07</v>
      </c>
      <c r="Q70" s="161"/>
      <c r="R70" s="161"/>
      <c r="S70" s="161"/>
      <c r="T70" s="161"/>
      <c r="U70" s="112">
        <f>U69</f>
        <v>13.16</v>
      </c>
      <c r="V70" s="161"/>
      <c r="W70" s="161"/>
      <c r="X70" s="158"/>
      <c r="Y70" s="113" t="s">
        <v>45</v>
      </c>
      <c r="Z70" s="114">
        <f>Z69</f>
        <v>13.22</v>
      </c>
      <c r="AA70" s="161"/>
      <c r="AB70" s="161"/>
      <c r="AC70" s="161"/>
      <c r="AD70" s="161"/>
      <c r="AE70" s="153"/>
      <c r="AF70" s="28"/>
      <c r="AG70" s="13"/>
      <c r="AH70" s="47"/>
      <c r="AI70" s="47"/>
      <c r="AJ70" s="47"/>
    </row>
    <row r="71" spans="1:36" ht="15.6" customHeight="1" thickBot="1" x14ac:dyDescent="0.25">
      <c r="A71" s="155">
        <v>205</v>
      </c>
      <c r="B71" s="49" t="s">
        <v>11</v>
      </c>
      <c r="C71" s="56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1"/>
      <c r="AF71" s="52"/>
      <c r="AG71" s="3"/>
      <c r="AH71" s="47"/>
      <c r="AI71" s="47"/>
      <c r="AJ71" s="47"/>
    </row>
    <row r="72" spans="1:36" ht="15.6" customHeight="1" x14ac:dyDescent="0.2">
      <c r="A72" s="156"/>
      <c r="B72" s="23" t="s">
        <v>5</v>
      </c>
      <c r="C72" s="78"/>
      <c r="D72" s="79" t="s">
        <v>45</v>
      </c>
      <c r="E72" s="79" t="s">
        <v>45</v>
      </c>
      <c r="F72" s="79" t="s">
        <v>45</v>
      </c>
      <c r="G72" s="79" t="s">
        <v>45</v>
      </c>
      <c r="H72" s="79" t="s">
        <v>45</v>
      </c>
      <c r="I72" s="79" t="s">
        <v>45</v>
      </c>
      <c r="J72" s="94" t="s">
        <v>45</v>
      </c>
      <c r="K72" s="95" t="s">
        <v>45</v>
      </c>
      <c r="L72" s="96" t="s">
        <v>45</v>
      </c>
      <c r="M72" s="96">
        <v>0</v>
      </c>
      <c r="N72" s="96">
        <v>0</v>
      </c>
      <c r="O72" s="96">
        <v>1</v>
      </c>
      <c r="P72" s="96">
        <v>1</v>
      </c>
      <c r="Q72" s="96">
        <v>1</v>
      </c>
      <c r="R72" s="96">
        <v>0</v>
      </c>
      <c r="S72" s="96">
        <v>3</v>
      </c>
      <c r="T72" s="96">
        <v>15</v>
      </c>
      <c r="U72" s="96">
        <v>10</v>
      </c>
      <c r="V72" s="96">
        <v>5</v>
      </c>
      <c r="W72" s="96">
        <v>6</v>
      </c>
      <c r="X72" s="97" t="s">
        <v>45</v>
      </c>
      <c r="Y72" s="97" t="s">
        <v>45</v>
      </c>
      <c r="Z72" s="98">
        <v>6</v>
      </c>
      <c r="AA72" s="80">
        <v>2</v>
      </c>
      <c r="AB72" s="80">
        <v>5</v>
      </c>
      <c r="AC72" s="80">
        <v>11</v>
      </c>
      <c r="AD72" s="80">
        <v>9</v>
      </c>
      <c r="AE72" s="81">
        <v>14</v>
      </c>
      <c r="AF72" s="26" t="s">
        <v>6</v>
      </c>
      <c r="AG72" s="43"/>
      <c r="AH72" s="47"/>
      <c r="AI72" s="47"/>
      <c r="AJ72" s="47"/>
    </row>
    <row r="73" spans="1:36" ht="15.6" customHeight="1" x14ac:dyDescent="0.2">
      <c r="A73" s="154">
        <v>14.05</v>
      </c>
      <c r="B73" s="24" t="s">
        <v>7</v>
      </c>
      <c r="C73" s="82" t="s">
        <v>45</v>
      </c>
      <c r="D73" s="83" t="s">
        <v>45</v>
      </c>
      <c r="E73" s="83" t="s">
        <v>45</v>
      </c>
      <c r="F73" s="83" t="s">
        <v>45</v>
      </c>
      <c r="G73" s="83" t="s">
        <v>45</v>
      </c>
      <c r="H73" s="83" t="s">
        <v>45</v>
      </c>
      <c r="I73" s="83" t="s">
        <v>45</v>
      </c>
      <c r="J73" s="99" t="s">
        <v>45</v>
      </c>
      <c r="K73" s="100" t="s">
        <v>45</v>
      </c>
      <c r="L73" s="101">
        <v>2</v>
      </c>
      <c r="M73" s="101">
        <v>2</v>
      </c>
      <c r="N73" s="101">
        <v>3</v>
      </c>
      <c r="O73" s="101">
        <v>7</v>
      </c>
      <c r="P73" s="101">
        <v>7</v>
      </c>
      <c r="Q73" s="101">
        <v>18</v>
      </c>
      <c r="R73" s="101">
        <v>6</v>
      </c>
      <c r="S73" s="101">
        <v>5</v>
      </c>
      <c r="T73" s="101">
        <v>8</v>
      </c>
      <c r="U73" s="101">
        <v>12</v>
      </c>
      <c r="V73" s="101">
        <v>2</v>
      </c>
      <c r="W73" s="101">
        <v>2</v>
      </c>
      <c r="X73" s="102" t="s">
        <v>45</v>
      </c>
      <c r="Y73" s="102" t="s">
        <v>45</v>
      </c>
      <c r="Z73" s="103">
        <v>12</v>
      </c>
      <c r="AA73" s="84">
        <v>0</v>
      </c>
      <c r="AB73" s="84">
        <v>2</v>
      </c>
      <c r="AC73" s="84">
        <v>0</v>
      </c>
      <c r="AD73" s="84">
        <v>1</v>
      </c>
      <c r="AE73" s="85"/>
      <c r="AF73" s="27">
        <f>SUM(C73:AD73)</f>
        <v>89</v>
      </c>
      <c r="AG73" s="12"/>
      <c r="AH73" s="47"/>
      <c r="AI73" s="47"/>
      <c r="AJ73" s="47"/>
    </row>
    <row r="74" spans="1:36" ht="15.6" customHeight="1" x14ac:dyDescent="0.2">
      <c r="A74" s="162" t="s">
        <v>44</v>
      </c>
      <c r="B74" s="24" t="s">
        <v>8</v>
      </c>
      <c r="C74" s="82" t="s">
        <v>45</v>
      </c>
      <c r="D74" s="86" t="s">
        <v>45</v>
      </c>
      <c r="E74" s="86" t="s">
        <v>45</v>
      </c>
      <c r="F74" s="86" t="s">
        <v>45</v>
      </c>
      <c r="G74" s="86" t="s">
        <v>45</v>
      </c>
      <c r="H74" s="86" t="s">
        <v>45</v>
      </c>
      <c r="I74" s="86" t="s">
        <v>45</v>
      </c>
      <c r="J74" s="104" t="s">
        <v>45</v>
      </c>
      <c r="K74" s="105" t="s">
        <v>45</v>
      </c>
      <c r="L74" s="106">
        <f>L73</f>
        <v>2</v>
      </c>
      <c r="M74" s="106">
        <f t="shared" ref="M74" si="173">L74-M72+M73</f>
        <v>4</v>
      </c>
      <c r="N74" s="106">
        <f t="shared" ref="N74" si="174">M74-N72+N73</f>
        <v>7</v>
      </c>
      <c r="O74" s="106">
        <f t="shared" ref="O74" si="175">N74-O72+O73</f>
        <v>13</v>
      </c>
      <c r="P74" s="106">
        <f t="shared" ref="P74" si="176">O74-P72+P73</f>
        <v>19</v>
      </c>
      <c r="Q74" s="106">
        <f t="shared" ref="Q74" si="177">P74-Q72+Q73</f>
        <v>36</v>
      </c>
      <c r="R74" s="106">
        <f t="shared" ref="R74" si="178">Q74-R72+R73</f>
        <v>42</v>
      </c>
      <c r="S74" s="106">
        <f t="shared" ref="S74" si="179">R74-S72+S73</f>
        <v>44</v>
      </c>
      <c r="T74" s="106">
        <f t="shared" ref="T74" si="180">S74-T72+T73</f>
        <v>37</v>
      </c>
      <c r="U74" s="106">
        <f t="shared" ref="U74" si="181">T74-U72+U73</f>
        <v>39</v>
      </c>
      <c r="V74" s="106">
        <f t="shared" ref="V74" si="182">U74-V72+V73</f>
        <v>36</v>
      </c>
      <c r="W74" s="106">
        <f t="shared" ref="W74" si="183">V74-W72+W73</f>
        <v>32</v>
      </c>
      <c r="X74" s="107" t="s">
        <v>45</v>
      </c>
      <c r="Y74" s="107" t="s">
        <v>45</v>
      </c>
      <c r="Z74" s="108">
        <f>W74-Z72+Z73</f>
        <v>38</v>
      </c>
      <c r="AA74" s="87">
        <f t="shared" ref="AA74" si="184">Z74-AA72+AA73</f>
        <v>36</v>
      </c>
      <c r="AB74" s="87">
        <f t="shared" ref="AB74" si="185">AA74-AB72+AB73</f>
        <v>33</v>
      </c>
      <c r="AC74" s="87">
        <f t="shared" ref="AC74" si="186">AB74-AC72+AC73</f>
        <v>22</v>
      </c>
      <c r="AD74" s="87">
        <f t="shared" ref="AD74" si="187">AC74-AD72+AD73</f>
        <v>14</v>
      </c>
      <c r="AE74" s="88">
        <f>AD74-AE72</f>
        <v>0</v>
      </c>
      <c r="AF74" s="28"/>
      <c r="AG74" s="3">
        <f>MAX(C74:AE74)</f>
        <v>44</v>
      </c>
      <c r="AH74" s="47"/>
      <c r="AI74" s="47"/>
      <c r="AJ74" s="47"/>
    </row>
    <row r="75" spans="1:36" ht="15.6" customHeight="1" x14ac:dyDescent="0.2">
      <c r="A75" s="163"/>
      <c r="B75" s="24" t="s">
        <v>9</v>
      </c>
      <c r="C75" s="157"/>
      <c r="D75" s="158"/>
      <c r="E75" s="158"/>
      <c r="F75" s="89" t="s">
        <v>45</v>
      </c>
      <c r="G75" s="158"/>
      <c r="H75" s="158"/>
      <c r="I75" s="158"/>
      <c r="J75" s="158"/>
      <c r="K75" s="158"/>
      <c r="L75" s="109">
        <v>14.05</v>
      </c>
      <c r="M75" s="158"/>
      <c r="N75" s="158"/>
      <c r="O75" s="158"/>
      <c r="P75" s="109">
        <v>14.12</v>
      </c>
      <c r="Q75" s="158"/>
      <c r="R75" s="158"/>
      <c r="S75" s="158"/>
      <c r="T75" s="158"/>
      <c r="U75" s="109">
        <v>14.23</v>
      </c>
      <c r="V75" s="158"/>
      <c r="W75" s="158"/>
      <c r="X75" s="158"/>
      <c r="Y75" s="110" t="s">
        <v>45</v>
      </c>
      <c r="Z75" s="111">
        <v>14.29</v>
      </c>
      <c r="AA75" s="158"/>
      <c r="AB75" s="158"/>
      <c r="AC75" s="158"/>
      <c r="AD75" s="158"/>
      <c r="AE75" s="159">
        <v>14.37</v>
      </c>
      <c r="AF75" s="29">
        <v>32</v>
      </c>
      <c r="AG75" s="12"/>
      <c r="AH75" s="47"/>
      <c r="AI75" s="47"/>
      <c r="AJ75" s="47"/>
    </row>
    <row r="76" spans="1:36" ht="15.6" customHeight="1" x14ac:dyDescent="0.2">
      <c r="A76" s="164"/>
      <c r="B76" s="25" t="s">
        <v>10</v>
      </c>
      <c r="C76" s="160" t="s">
        <v>45</v>
      </c>
      <c r="D76" s="161"/>
      <c r="E76" s="161"/>
      <c r="F76" s="90" t="s">
        <v>45</v>
      </c>
      <c r="G76" s="161"/>
      <c r="H76" s="161"/>
      <c r="I76" s="161"/>
      <c r="J76" s="161"/>
      <c r="K76" s="161"/>
      <c r="L76" s="112" t="s">
        <v>45</v>
      </c>
      <c r="M76" s="161"/>
      <c r="N76" s="161"/>
      <c r="O76" s="161"/>
      <c r="P76" s="112">
        <f>P75</f>
        <v>14.12</v>
      </c>
      <c r="Q76" s="161"/>
      <c r="R76" s="161"/>
      <c r="S76" s="161"/>
      <c r="T76" s="161"/>
      <c r="U76" s="112">
        <f>U75</f>
        <v>14.23</v>
      </c>
      <c r="V76" s="161"/>
      <c r="W76" s="161"/>
      <c r="X76" s="158"/>
      <c r="Y76" s="113" t="s">
        <v>45</v>
      </c>
      <c r="Z76" s="114">
        <f>Z75</f>
        <v>14.29</v>
      </c>
      <c r="AA76" s="161"/>
      <c r="AB76" s="161"/>
      <c r="AC76" s="161"/>
      <c r="AD76" s="161"/>
      <c r="AE76" s="153"/>
      <c r="AF76" s="28"/>
      <c r="AG76" s="13"/>
      <c r="AH76" s="47"/>
      <c r="AI76" s="47"/>
      <c r="AJ76" s="47"/>
    </row>
    <row r="77" spans="1:36" ht="15.6" customHeight="1" thickBot="1" x14ac:dyDescent="0.25">
      <c r="A77" s="155">
        <v>205</v>
      </c>
      <c r="B77" s="49" t="s">
        <v>11</v>
      </c>
      <c r="C77" s="56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1"/>
      <c r="AF77" s="52"/>
      <c r="AG77" s="3"/>
      <c r="AH77" s="47"/>
      <c r="AI77" s="47"/>
      <c r="AJ77" s="47"/>
    </row>
    <row r="78" spans="1:36" ht="15.6" customHeight="1" x14ac:dyDescent="0.2">
      <c r="A78" s="156"/>
      <c r="B78" s="23" t="s">
        <v>5</v>
      </c>
      <c r="C78" s="78"/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94">
        <v>1</v>
      </c>
      <c r="K78" s="95">
        <v>0</v>
      </c>
      <c r="L78" s="96">
        <v>0</v>
      </c>
      <c r="M78" s="96">
        <v>0</v>
      </c>
      <c r="N78" s="96">
        <v>0</v>
      </c>
      <c r="O78" s="96">
        <v>0</v>
      </c>
      <c r="P78" s="96">
        <v>3</v>
      </c>
      <c r="Q78" s="96">
        <v>2</v>
      </c>
      <c r="R78" s="96">
        <v>1</v>
      </c>
      <c r="S78" s="96">
        <v>1</v>
      </c>
      <c r="T78" s="96">
        <v>7</v>
      </c>
      <c r="U78" s="96">
        <v>4</v>
      </c>
      <c r="V78" s="96">
        <v>3</v>
      </c>
      <c r="W78" s="96">
        <v>1</v>
      </c>
      <c r="X78" s="97" t="s">
        <v>45</v>
      </c>
      <c r="Y78" s="97" t="s">
        <v>45</v>
      </c>
      <c r="Z78" s="98">
        <v>3</v>
      </c>
      <c r="AA78" s="80">
        <v>2</v>
      </c>
      <c r="AB78" s="80">
        <v>6</v>
      </c>
      <c r="AC78" s="80">
        <v>2</v>
      </c>
      <c r="AD78" s="80">
        <v>5</v>
      </c>
      <c r="AE78" s="81">
        <v>13</v>
      </c>
      <c r="AF78" s="26" t="s">
        <v>6</v>
      </c>
      <c r="AG78" s="43"/>
      <c r="AH78" s="47"/>
      <c r="AI78" s="47"/>
      <c r="AJ78" s="47"/>
    </row>
    <row r="79" spans="1:36" ht="15.6" customHeight="1" x14ac:dyDescent="0.2">
      <c r="A79" s="154">
        <v>14.23</v>
      </c>
      <c r="B79" s="24" t="s">
        <v>7</v>
      </c>
      <c r="C79" s="82">
        <v>6</v>
      </c>
      <c r="D79" s="83">
        <v>0</v>
      </c>
      <c r="E79" s="83">
        <v>0</v>
      </c>
      <c r="F79" s="83">
        <v>0</v>
      </c>
      <c r="G79" s="83">
        <v>0</v>
      </c>
      <c r="H79" s="83">
        <v>0</v>
      </c>
      <c r="I79" s="83">
        <v>0</v>
      </c>
      <c r="J79" s="99">
        <v>1</v>
      </c>
      <c r="K79" s="100">
        <v>1</v>
      </c>
      <c r="L79" s="101">
        <v>4</v>
      </c>
      <c r="M79" s="101">
        <v>0</v>
      </c>
      <c r="N79" s="101">
        <v>0</v>
      </c>
      <c r="O79" s="101">
        <v>6</v>
      </c>
      <c r="P79" s="101">
        <v>2</v>
      </c>
      <c r="Q79" s="101">
        <v>1</v>
      </c>
      <c r="R79" s="101">
        <v>1</v>
      </c>
      <c r="S79" s="101">
        <v>4</v>
      </c>
      <c r="T79" s="101">
        <v>6</v>
      </c>
      <c r="U79" s="101">
        <v>5</v>
      </c>
      <c r="V79" s="101">
        <v>5</v>
      </c>
      <c r="W79" s="101">
        <v>1</v>
      </c>
      <c r="X79" s="102" t="s">
        <v>45</v>
      </c>
      <c r="Y79" s="102" t="s">
        <v>45</v>
      </c>
      <c r="Z79" s="103">
        <v>8</v>
      </c>
      <c r="AA79" s="84">
        <v>0</v>
      </c>
      <c r="AB79" s="84">
        <v>2</v>
      </c>
      <c r="AC79" s="84">
        <v>1</v>
      </c>
      <c r="AD79" s="84">
        <v>0</v>
      </c>
      <c r="AE79" s="85"/>
      <c r="AF79" s="27">
        <f>SUM(C79:AD79)</f>
        <v>54</v>
      </c>
      <c r="AG79" s="12"/>
      <c r="AH79" s="47"/>
      <c r="AI79" s="47"/>
      <c r="AJ79" s="47"/>
    </row>
    <row r="80" spans="1:36" ht="15.6" customHeight="1" x14ac:dyDescent="0.2">
      <c r="A80" s="162" t="s">
        <v>43</v>
      </c>
      <c r="B80" s="24" t="s">
        <v>8</v>
      </c>
      <c r="C80" s="82">
        <f>C79</f>
        <v>6</v>
      </c>
      <c r="D80" s="86">
        <f t="shared" ref="D80" si="188">C80-D78+D79</f>
        <v>6</v>
      </c>
      <c r="E80" s="86">
        <f t="shared" ref="E80" si="189">D80-E78+E79</f>
        <v>6</v>
      </c>
      <c r="F80" s="86">
        <f t="shared" ref="F80" si="190">E80-F78+F79</f>
        <v>6</v>
      </c>
      <c r="G80" s="86">
        <f t="shared" ref="G80" si="191">F80-G78+G79</f>
        <v>6</v>
      </c>
      <c r="H80" s="86">
        <f t="shared" ref="H80" si="192">G80-H78+H79</f>
        <v>6</v>
      </c>
      <c r="I80" s="86">
        <f t="shared" ref="I80" si="193">H80-I78+I79</f>
        <v>6</v>
      </c>
      <c r="J80" s="104">
        <f t="shared" ref="J80" si="194">I80-J78+J79</f>
        <v>6</v>
      </c>
      <c r="K80" s="105">
        <f t="shared" ref="K80" si="195">J80-K78+K79</f>
        <v>7</v>
      </c>
      <c r="L80" s="106">
        <f t="shared" ref="L80" si="196">K80-L78+L79</f>
        <v>11</v>
      </c>
      <c r="M80" s="106">
        <f t="shared" ref="M80" si="197">L80-M78+M79</f>
        <v>11</v>
      </c>
      <c r="N80" s="106">
        <f t="shared" ref="N80" si="198">M80-N78+N79</f>
        <v>11</v>
      </c>
      <c r="O80" s="106">
        <f t="shared" ref="O80" si="199">N80-O78+O79</f>
        <v>17</v>
      </c>
      <c r="P80" s="106">
        <f t="shared" ref="P80" si="200">O80-P78+P79</f>
        <v>16</v>
      </c>
      <c r="Q80" s="106">
        <f t="shared" ref="Q80" si="201">P80-Q78+Q79</f>
        <v>15</v>
      </c>
      <c r="R80" s="106">
        <f t="shared" ref="R80" si="202">Q80-R78+R79</f>
        <v>15</v>
      </c>
      <c r="S80" s="106">
        <f t="shared" ref="S80" si="203">R80-S78+S79</f>
        <v>18</v>
      </c>
      <c r="T80" s="106">
        <f t="shared" ref="T80" si="204">S80-T78+T79</f>
        <v>17</v>
      </c>
      <c r="U80" s="106">
        <f t="shared" ref="U80" si="205">T80-U78+U79</f>
        <v>18</v>
      </c>
      <c r="V80" s="106">
        <f t="shared" ref="V80" si="206">U80-V78+V79</f>
        <v>20</v>
      </c>
      <c r="W80" s="106">
        <f t="shared" ref="W80" si="207">V80-W78+W79</f>
        <v>20</v>
      </c>
      <c r="X80" s="107" t="s">
        <v>45</v>
      </c>
      <c r="Y80" s="107" t="s">
        <v>45</v>
      </c>
      <c r="Z80" s="108">
        <f>W80-Z78+Z79</f>
        <v>25</v>
      </c>
      <c r="AA80" s="87">
        <f t="shared" ref="AA80" si="208">Z80-AA78+AA79</f>
        <v>23</v>
      </c>
      <c r="AB80" s="87">
        <f t="shared" ref="AB80" si="209">AA80-AB78+AB79</f>
        <v>19</v>
      </c>
      <c r="AC80" s="87">
        <f t="shared" ref="AC80" si="210">AB80-AC78+AC79</f>
        <v>18</v>
      </c>
      <c r="AD80" s="87">
        <f t="shared" ref="AD80" si="211">AC80-AD78+AD79</f>
        <v>13</v>
      </c>
      <c r="AE80" s="88">
        <f>AD80-AE78</f>
        <v>0</v>
      </c>
      <c r="AF80" s="28"/>
      <c r="AG80" s="3">
        <f>MAX(C80:AE80)</f>
        <v>25</v>
      </c>
      <c r="AH80" s="47"/>
      <c r="AI80" s="47"/>
      <c r="AJ80" s="47"/>
    </row>
    <row r="81" spans="1:36" ht="15.6" customHeight="1" x14ac:dyDescent="0.2">
      <c r="A81" s="163"/>
      <c r="B81" s="24" t="s">
        <v>9</v>
      </c>
      <c r="C81" s="157"/>
      <c r="D81" s="158"/>
      <c r="E81" s="158"/>
      <c r="F81" s="89">
        <v>14.25</v>
      </c>
      <c r="G81" s="158"/>
      <c r="H81" s="158"/>
      <c r="I81" s="158"/>
      <c r="J81" s="158"/>
      <c r="K81" s="158"/>
      <c r="L81" s="109">
        <v>14.36</v>
      </c>
      <c r="M81" s="158"/>
      <c r="N81" s="158"/>
      <c r="O81" s="158"/>
      <c r="P81" s="109">
        <v>14.4</v>
      </c>
      <c r="Q81" s="158"/>
      <c r="R81" s="158"/>
      <c r="S81" s="158"/>
      <c r="T81" s="158"/>
      <c r="U81" s="109">
        <v>14.51</v>
      </c>
      <c r="V81" s="158"/>
      <c r="W81" s="158"/>
      <c r="X81" s="158"/>
      <c r="Y81" s="110" t="s">
        <v>45</v>
      </c>
      <c r="Z81" s="111">
        <v>14.56</v>
      </c>
      <c r="AA81" s="158"/>
      <c r="AB81" s="158"/>
      <c r="AC81" s="158"/>
      <c r="AD81" s="158"/>
      <c r="AE81" s="159">
        <v>15</v>
      </c>
      <c r="AF81" s="29">
        <v>37</v>
      </c>
      <c r="AG81" s="12"/>
      <c r="AH81" s="47"/>
      <c r="AI81" s="47"/>
      <c r="AJ81" s="47"/>
    </row>
    <row r="82" spans="1:36" ht="15.6" customHeight="1" x14ac:dyDescent="0.2">
      <c r="A82" s="164"/>
      <c r="B82" s="25" t="s">
        <v>10</v>
      </c>
      <c r="C82" s="160">
        <v>14.23</v>
      </c>
      <c r="D82" s="161"/>
      <c r="E82" s="161"/>
      <c r="F82" s="90">
        <f>F81</f>
        <v>14.25</v>
      </c>
      <c r="G82" s="161"/>
      <c r="H82" s="161"/>
      <c r="I82" s="161"/>
      <c r="J82" s="161"/>
      <c r="K82" s="161"/>
      <c r="L82" s="112">
        <f>L81</f>
        <v>14.36</v>
      </c>
      <c r="M82" s="161"/>
      <c r="N82" s="161"/>
      <c r="O82" s="161"/>
      <c r="P82" s="112">
        <f>P81</f>
        <v>14.4</v>
      </c>
      <c r="Q82" s="161"/>
      <c r="R82" s="161"/>
      <c r="S82" s="161"/>
      <c r="T82" s="161"/>
      <c r="U82" s="112">
        <f>U81</f>
        <v>14.51</v>
      </c>
      <c r="V82" s="161"/>
      <c r="W82" s="161"/>
      <c r="X82" s="158"/>
      <c r="Y82" s="113" t="s">
        <v>45</v>
      </c>
      <c r="Z82" s="114">
        <f>Z81</f>
        <v>14.56</v>
      </c>
      <c r="AA82" s="161"/>
      <c r="AB82" s="161"/>
      <c r="AC82" s="161"/>
      <c r="AD82" s="161"/>
      <c r="AE82" s="153"/>
      <c r="AF82" s="28"/>
      <c r="AG82" s="13"/>
      <c r="AH82" s="47"/>
      <c r="AI82" s="47"/>
      <c r="AJ82" s="47"/>
    </row>
    <row r="83" spans="1:36" ht="15.6" customHeight="1" thickBot="1" x14ac:dyDescent="0.25">
      <c r="A83" s="155">
        <v>217</v>
      </c>
      <c r="B83" s="49" t="s">
        <v>11</v>
      </c>
      <c r="C83" s="56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1"/>
      <c r="AF83" s="52"/>
      <c r="AG83" s="3"/>
      <c r="AH83" s="47"/>
      <c r="AI83" s="47"/>
      <c r="AJ83" s="47"/>
    </row>
    <row r="84" spans="1:36" ht="15.6" customHeight="1" x14ac:dyDescent="0.2">
      <c r="A84" s="156"/>
      <c r="B84" s="23" t="s">
        <v>5</v>
      </c>
      <c r="C84" s="78"/>
      <c r="D84" s="79" t="s">
        <v>45</v>
      </c>
      <c r="E84" s="79" t="s">
        <v>45</v>
      </c>
      <c r="F84" s="79" t="s">
        <v>45</v>
      </c>
      <c r="G84" s="79" t="s">
        <v>45</v>
      </c>
      <c r="H84" s="79" t="s">
        <v>45</v>
      </c>
      <c r="I84" s="79" t="s">
        <v>45</v>
      </c>
      <c r="J84" s="94" t="s">
        <v>45</v>
      </c>
      <c r="K84" s="95" t="s">
        <v>45</v>
      </c>
      <c r="L84" s="96" t="s">
        <v>45</v>
      </c>
      <c r="M84" s="96">
        <v>0</v>
      </c>
      <c r="N84" s="96">
        <v>0</v>
      </c>
      <c r="O84" s="96">
        <v>0</v>
      </c>
      <c r="P84" s="96">
        <v>0</v>
      </c>
      <c r="Q84" s="96">
        <v>0</v>
      </c>
      <c r="R84" s="96">
        <v>0</v>
      </c>
      <c r="S84" s="96">
        <v>0</v>
      </c>
      <c r="T84" s="96">
        <v>0</v>
      </c>
      <c r="U84" s="96">
        <v>2</v>
      </c>
      <c r="V84" s="96">
        <v>0</v>
      </c>
      <c r="W84" s="96">
        <v>2</v>
      </c>
      <c r="X84" s="97" t="s">
        <v>45</v>
      </c>
      <c r="Y84" s="97" t="s">
        <v>45</v>
      </c>
      <c r="Z84" s="98">
        <v>3</v>
      </c>
      <c r="AA84" s="80">
        <v>0</v>
      </c>
      <c r="AB84" s="80">
        <v>2</v>
      </c>
      <c r="AC84" s="80">
        <v>4</v>
      </c>
      <c r="AD84" s="80">
        <v>6</v>
      </c>
      <c r="AE84" s="81">
        <v>2</v>
      </c>
      <c r="AF84" s="26" t="s">
        <v>6</v>
      </c>
      <c r="AG84" s="43"/>
      <c r="AH84" s="47"/>
      <c r="AI84" s="47"/>
      <c r="AJ84" s="47"/>
    </row>
    <row r="85" spans="1:36" ht="15.6" customHeight="1" x14ac:dyDescent="0.2">
      <c r="A85" s="154">
        <v>15.55</v>
      </c>
      <c r="B85" s="24" t="s">
        <v>7</v>
      </c>
      <c r="C85" s="82" t="s">
        <v>45</v>
      </c>
      <c r="D85" s="83" t="s">
        <v>45</v>
      </c>
      <c r="E85" s="83" t="s">
        <v>45</v>
      </c>
      <c r="F85" s="83" t="s">
        <v>45</v>
      </c>
      <c r="G85" s="83" t="s">
        <v>45</v>
      </c>
      <c r="H85" s="83" t="s">
        <v>45</v>
      </c>
      <c r="I85" s="83" t="s">
        <v>45</v>
      </c>
      <c r="J85" s="99" t="s">
        <v>45</v>
      </c>
      <c r="K85" s="100" t="s">
        <v>45</v>
      </c>
      <c r="L85" s="101">
        <v>0</v>
      </c>
      <c r="M85" s="101">
        <v>0</v>
      </c>
      <c r="N85" s="101">
        <v>0</v>
      </c>
      <c r="O85" s="101">
        <v>3</v>
      </c>
      <c r="P85" s="101">
        <v>4</v>
      </c>
      <c r="Q85" s="101">
        <v>0</v>
      </c>
      <c r="R85" s="101">
        <v>4</v>
      </c>
      <c r="S85" s="101">
        <v>1</v>
      </c>
      <c r="T85" s="101">
        <v>1</v>
      </c>
      <c r="U85" s="101">
        <v>4</v>
      </c>
      <c r="V85" s="101">
        <v>2</v>
      </c>
      <c r="W85" s="101">
        <v>0</v>
      </c>
      <c r="X85" s="102" t="s">
        <v>45</v>
      </c>
      <c r="Y85" s="102" t="s">
        <v>45</v>
      </c>
      <c r="Z85" s="103">
        <v>2</v>
      </c>
      <c r="AA85" s="84">
        <v>0</v>
      </c>
      <c r="AB85" s="84">
        <v>0</v>
      </c>
      <c r="AC85" s="84">
        <v>0</v>
      </c>
      <c r="AD85" s="84">
        <v>0</v>
      </c>
      <c r="AE85" s="85"/>
      <c r="AF85" s="27">
        <f>SUM(C85:AD85)</f>
        <v>21</v>
      </c>
      <c r="AG85" s="12"/>
      <c r="AH85" s="47"/>
      <c r="AI85" s="47"/>
      <c r="AJ85" s="47"/>
    </row>
    <row r="86" spans="1:36" ht="15.6" customHeight="1" x14ac:dyDescent="0.2">
      <c r="A86" s="162" t="s">
        <v>44</v>
      </c>
      <c r="B86" s="24" t="s">
        <v>8</v>
      </c>
      <c r="C86" s="82" t="s">
        <v>45</v>
      </c>
      <c r="D86" s="86" t="s">
        <v>45</v>
      </c>
      <c r="E86" s="86" t="s">
        <v>45</v>
      </c>
      <c r="F86" s="86" t="s">
        <v>45</v>
      </c>
      <c r="G86" s="86" t="s">
        <v>45</v>
      </c>
      <c r="H86" s="86" t="s">
        <v>45</v>
      </c>
      <c r="I86" s="86" t="s">
        <v>45</v>
      </c>
      <c r="J86" s="104" t="s">
        <v>45</v>
      </c>
      <c r="K86" s="105" t="s">
        <v>45</v>
      </c>
      <c r="L86" s="106">
        <f>L85</f>
        <v>0</v>
      </c>
      <c r="M86" s="106">
        <f t="shared" ref="M86" si="212">L86-M84+M85</f>
        <v>0</v>
      </c>
      <c r="N86" s="106">
        <f t="shared" ref="N86" si="213">M86-N84+N85</f>
        <v>0</v>
      </c>
      <c r="O86" s="106">
        <f t="shared" ref="O86" si="214">N86-O84+O85</f>
        <v>3</v>
      </c>
      <c r="P86" s="106">
        <f t="shared" ref="P86" si="215">O86-P84+P85</f>
        <v>7</v>
      </c>
      <c r="Q86" s="106">
        <f t="shared" ref="Q86" si="216">P86-Q84+Q85</f>
        <v>7</v>
      </c>
      <c r="R86" s="106">
        <f t="shared" ref="R86" si="217">Q86-R84+R85</f>
        <v>11</v>
      </c>
      <c r="S86" s="106">
        <f t="shared" ref="S86" si="218">R86-S84+S85</f>
        <v>12</v>
      </c>
      <c r="T86" s="106">
        <f t="shared" ref="T86" si="219">S86-T84+T85</f>
        <v>13</v>
      </c>
      <c r="U86" s="106">
        <f t="shared" ref="U86" si="220">T86-U84+U85</f>
        <v>15</v>
      </c>
      <c r="V86" s="106">
        <f t="shared" ref="V86" si="221">U86-V84+V85</f>
        <v>17</v>
      </c>
      <c r="W86" s="106">
        <f t="shared" ref="W86" si="222">V86-W84+W85</f>
        <v>15</v>
      </c>
      <c r="X86" s="107" t="s">
        <v>45</v>
      </c>
      <c r="Y86" s="107" t="s">
        <v>45</v>
      </c>
      <c r="Z86" s="108">
        <f>W86-Z84+Z85</f>
        <v>14</v>
      </c>
      <c r="AA86" s="87">
        <f t="shared" ref="AA86" si="223">Z86-AA84+AA85</f>
        <v>14</v>
      </c>
      <c r="AB86" s="87">
        <f t="shared" ref="AB86" si="224">AA86-AB84+AB85</f>
        <v>12</v>
      </c>
      <c r="AC86" s="87">
        <f t="shared" ref="AC86" si="225">AB86-AC84+AC85</f>
        <v>8</v>
      </c>
      <c r="AD86" s="87">
        <f t="shared" ref="AD86" si="226">AC86-AD84+AD85</f>
        <v>2</v>
      </c>
      <c r="AE86" s="88">
        <f>AD86-AE84</f>
        <v>0</v>
      </c>
      <c r="AF86" s="28"/>
      <c r="AG86" s="3">
        <f>MAX(C86:AE86)</f>
        <v>17</v>
      </c>
      <c r="AH86" s="47"/>
      <c r="AI86" s="47"/>
      <c r="AJ86" s="47"/>
    </row>
    <row r="87" spans="1:36" ht="15.6" customHeight="1" x14ac:dyDescent="0.2">
      <c r="A87" s="163"/>
      <c r="B87" s="24" t="s">
        <v>9</v>
      </c>
      <c r="C87" s="157"/>
      <c r="D87" s="158"/>
      <c r="E87" s="158"/>
      <c r="F87" s="89" t="s">
        <v>45</v>
      </c>
      <c r="G87" s="158"/>
      <c r="H87" s="158"/>
      <c r="I87" s="158"/>
      <c r="J87" s="158"/>
      <c r="K87" s="158"/>
      <c r="L87" s="109">
        <v>15.55</v>
      </c>
      <c r="M87" s="158"/>
      <c r="N87" s="158"/>
      <c r="O87" s="158"/>
      <c r="P87" s="109">
        <v>15.59</v>
      </c>
      <c r="Q87" s="158"/>
      <c r="R87" s="158"/>
      <c r="S87" s="158"/>
      <c r="T87" s="158"/>
      <c r="U87" s="109">
        <v>16.079999999999998</v>
      </c>
      <c r="V87" s="158"/>
      <c r="W87" s="158"/>
      <c r="X87" s="158"/>
      <c r="Y87" s="110" t="s">
        <v>45</v>
      </c>
      <c r="Z87" s="111">
        <v>16.14</v>
      </c>
      <c r="AA87" s="158"/>
      <c r="AB87" s="158"/>
      <c r="AC87" s="158"/>
      <c r="AD87" s="158"/>
      <c r="AE87" s="159">
        <v>16.21</v>
      </c>
      <c r="AF87" s="29">
        <v>26</v>
      </c>
      <c r="AG87" s="12"/>
      <c r="AH87" s="47"/>
      <c r="AI87" s="47"/>
      <c r="AJ87" s="47"/>
    </row>
    <row r="88" spans="1:36" ht="15.6" customHeight="1" x14ac:dyDescent="0.2">
      <c r="A88" s="164"/>
      <c r="B88" s="25" t="s">
        <v>10</v>
      </c>
      <c r="C88" s="160" t="s">
        <v>45</v>
      </c>
      <c r="D88" s="161"/>
      <c r="E88" s="161"/>
      <c r="F88" s="90" t="s">
        <v>45</v>
      </c>
      <c r="G88" s="161"/>
      <c r="H88" s="161"/>
      <c r="I88" s="161"/>
      <c r="J88" s="161"/>
      <c r="K88" s="161"/>
      <c r="L88" s="112" t="s">
        <v>45</v>
      </c>
      <c r="M88" s="161"/>
      <c r="N88" s="161"/>
      <c r="O88" s="161"/>
      <c r="P88" s="112">
        <f>P87</f>
        <v>15.59</v>
      </c>
      <c r="Q88" s="161"/>
      <c r="R88" s="161"/>
      <c r="S88" s="161"/>
      <c r="T88" s="161"/>
      <c r="U88" s="112">
        <f>U87</f>
        <v>16.079999999999998</v>
      </c>
      <c r="V88" s="161"/>
      <c r="W88" s="161"/>
      <c r="X88" s="158"/>
      <c r="Y88" s="113" t="s">
        <v>45</v>
      </c>
      <c r="Z88" s="114">
        <f>Z87</f>
        <v>16.14</v>
      </c>
      <c r="AA88" s="161"/>
      <c r="AB88" s="161"/>
      <c r="AC88" s="161"/>
      <c r="AD88" s="161"/>
      <c r="AE88" s="153"/>
      <c r="AF88" s="28"/>
      <c r="AG88" s="13"/>
      <c r="AH88" s="47"/>
      <c r="AI88" s="47"/>
      <c r="AJ88" s="47"/>
    </row>
    <row r="89" spans="1:36" ht="15.6" customHeight="1" thickBot="1" x14ac:dyDescent="0.25">
      <c r="A89" s="155">
        <v>217</v>
      </c>
      <c r="B89" s="49" t="s">
        <v>11</v>
      </c>
      <c r="C89" s="56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1"/>
      <c r="AF89" s="52"/>
      <c r="AG89" s="3"/>
      <c r="AH89" s="47"/>
      <c r="AI89" s="47"/>
      <c r="AJ89" s="47"/>
    </row>
    <row r="90" spans="1:36" ht="15.6" customHeight="1" x14ac:dyDescent="0.2">
      <c r="A90" s="156"/>
      <c r="B90" s="23" t="s">
        <v>5</v>
      </c>
      <c r="C90" s="78"/>
      <c r="D90" s="79" t="s">
        <v>45</v>
      </c>
      <c r="E90" s="79" t="s">
        <v>45</v>
      </c>
      <c r="F90" s="79" t="s">
        <v>45</v>
      </c>
      <c r="G90" s="79" t="s">
        <v>45</v>
      </c>
      <c r="H90" s="79" t="s">
        <v>45</v>
      </c>
      <c r="I90" s="79" t="s">
        <v>45</v>
      </c>
      <c r="J90" s="94" t="s">
        <v>45</v>
      </c>
      <c r="K90" s="95" t="s">
        <v>45</v>
      </c>
      <c r="L90" s="96" t="s">
        <v>45</v>
      </c>
      <c r="M90" s="96">
        <v>0</v>
      </c>
      <c r="N90" s="96">
        <v>0</v>
      </c>
      <c r="O90" s="96">
        <v>1</v>
      </c>
      <c r="P90" s="96">
        <v>0</v>
      </c>
      <c r="Q90" s="96">
        <v>3</v>
      </c>
      <c r="R90" s="96">
        <v>0</v>
      </c>
      <c r="S90" s="96">
        <v>2</v>
      </c>
      <c r="T90" s="96">
        <v>5</v>
      </c>
      <c r="U90" s="96">
        <v>1</v>
      </c>
      <c r="V90" s="96">
        <v>3</v>
      </c>
      <c r="W90" s="96">
        <v>1</v>
      </c>
      <c r="X90" s="97" t="s">
        <v>45</v>
      </c>
      <c r="Y90" s="97" t="s">
        <v>45</v>
      </c>
      <c r="Z90" s="98">
        <v>2</v>
      </c>
      <c r="AA90" s="80">
        <v>3</v>
      </c>
      <c r="AB90" s="80">
        <v>2</v>
      </c>
      <c r="AC90" s="80">
        <v>0</v>
      </c>
      <c r="AD90" s="80">
        <v>7</v>
      </c>
      <c r="AE90" s="81">
        <v>3</v>
      </c>
      <c r="AF90" s="26" t="s">
        <v>6</v>
      </c>
      <c r="AG90" s="43"/>
      <c r="AH90" s="47"/>
      <c r="AI90" s="47"/>
      <c r="AJ90" s="47"/>
    </row>
    <row r="91" spans="1:36" ht="15.6" customHeight="1" x14ac:dyDescent="0.2">
      <c r="A91" s="154">
        <v>16.3</v>
      </c>
      <c r="B91" s="24" t="s">
        <v>7</v>
      </c>
      <c r="C91" s="82" t="s">
        <v>45</v>
      </c>
      <c r="D91" s="83" t="s">
        <v>45</v>
      </c>
      <c r="E91" s="83" t="s">
        <v>45</v>
      </c>
      <c r="F91" s="83" t="s">
        <v>45</v>
      </c>
      <c r="G91" s="83" t="s">
        <v>45</v>
      </c>
      <c r="H91" s="83" t="s">
        <v>45</v>
      </c>
      <c r="I91" s="83" t="s">
        <v>45</v>
      </c>
      <c r="J91" s="99" t="s">
        <v>45</v>
      </c>
      <c r="K91" s="100" t="s">
        <v>45</v>
      </c>
      <c r="L91" s="101">
        <v>1</v>
      </c>
      <c r="M91" s="101">
        <v>1</v>
      </c>
      <c r="N91" s="101">
        <v>3</v>
      </c>
      <c r="O91" s="101">
        <v>8</v>
      </c>
      <c r="P91" s="101">
        <v>0</v>
      </c>
      <c r="Q91" s="101">
        <v>2</v>
      </c>
      <c r="R91" s="101">
        <v>3</v>
      </c>
      <c r="S91" s="101">
        <v>1</v>
      </c>
      <c r="T91" s="101">
        <v>1</v>
      </c>
      <c r="U91" s="101">
        <v>6</v>
      </c>
      <c r="V91" s="101">
        <v>1</v>
      </c>
      <c r="W91" s="101">
        <v>1</v>
      </c>
      <c r="X91" s="102" t="s">
        <v>45</v>
      </c>
      <c r="Y91" s="102" t="s">
        <v>45</v>
      </c>
      <c r="Z91" s="103">
        <v>5</v>
      </c>
      <c r="AA91" s="84">
        <v>0</v>
      </c>
      <c r="AB91" s="84">
        <v>0</v>
      </c>
      <c r="AC91" s="84">
        <v>0</v>
      </c>
      <c r="AD91" s="84">
        <v>0</v>
      </c>
      <c r="AE91" s="85"/>
      <c r="AF91" s="27">
        <f>SUM(C91:AD91)</f>
        <v>33</v>
      </c>
      <c r="AG91" s="12"/>
      <c r="AH91" s="47"/>
      <c r="AI91" s="47"/>
      <c r="AJ91" s="47"/>
    </row>
    <row r="92" spans="1:36" ht="15.6" customHeight="1" x14ac:dyDescent="0.2">
      <c r="A92" s="162" t="s">
        <v>44</v>
      </c>
      <c r="B92" s="24" t="s">
        <v>8</v>
      </c>
      <c r="C92" s="82" t="s">
        <v>45</v>
      </c>
      <c r="D92" s="86" t="s">
        <v>45</v>
      </c>
      <c r="E92" s="86" t="s">
        <v>45</v>
      </c>
      <c r="F92" s="86" t="s">
        <v>45</v>
      </c>
      <c r="G92" s="86" t="s">
        <v>45</v>
      </c>
      <c r="H92" s="86" t="s">
        <v>45</v>
      </c>
      <c r="I92" s="86" t="s">
        <v>45</v>
      </c>
      <c r="J92" s="104" t="s">
        <v>45</v>
      </c>
      <c r="K92" s="105" t="s">
        <v>45</v>
      </c>
      <c r="L92" s="106">
        <f>L91</f>
        <v>1</v>
      </c>
      <c r="M92" s="106">
        <f t="shared" ref="M92" si="227">L92-M90+M91</f>
        <v>2</v>
      </c>
      <c r="N92" s="106">
        <f t="shared" ref="N92" si="228">M92-N90+N91</f>
        <v>5</v>
      </c>
      <c r="O92" s="106">
        <f t="shared" ref="O92" si="229">N92-O90+O91</f>
        <v>12</v>
      </c>
      <c r="P92" s="106">
        <f t="shared" ref="P92" si="230">O92-P90+P91</f>
        <v>12</v>
      </c>
      <c r="Q92" s="106">
        <f>P92-Q90+Q91</f>
        <v>11</v>
      </c>
      <c r="R92" s="106">
        <f t="shared" ref="R92" si="231">Q92-R90+R91</f>
        <v>14</v>
      </c>
      <c r="S92" s="106">
        <f t="shared" ref="S92" si="232">R92-S90+S91</f>
        <v>13</v>
      </c>
      <c r="T92" s="106">
        <f t="shared" ref="T92" si="233">S92-T90+T91</f>
        <v>9</v>
      </c>
      <c r="U92" s="106">
        <f t="shared" ref="U92" si="234">T92-U90+U91</f>
        <v>14</v>
      </c>
      <c r="V92" s="106">
        <f t="shared" ref="V92" si="235">U92-V90+V91</f>
        <v>12</v>
      </c>
      <c r="W92" s="106">
        <f t="shared" ref="W92" si="236">V92-W90+W91</f>
        <v>12</v>
      </c>
      <c r="X92" s="107" t="s">
        <v>45</v>
      </c>
      <c r="Y92" s="107" t="s">
        <v>45</v>
      </c>
      <c r="Z92" s="108">
        <f>W92-Z90+Z91</f>
        <v>15</v>
      </c>
      <c r="AA92" s="87">
        <f t="shared" ref="AA92" si="237">Z92-AA90+AA91</f>
        <v>12</v>
      </c>
      <c r="AB92" s="87">
        <f t="shared" ref="AB92" si="238">AA92-AB90+AB91</f>
        <v>10</v>
      </c>
      <c r="AC92" s="87">
        <f t="shared" ref="AC92" si="239">AB92-AC90+AC91</f>
        <v>10</v>
      </c>
      <c r="AD92" s="87">
        <f t="shared" ref="AD92" si="240">AC92-AD90+AD91</f>
        <v>3</v>
      </c>
      <c r="AE92" s="88">
        <f>AD92-AE90</f>
        <v>0</v>
      </c>
      <c r="AF92" s="28"/>
      <c r="AG92" s="3">
        <f>MAX(C92:AE92)</f>
        <v>15</v>
      </c>
      <c r="AH92" s="47"/>
      <c r="AI92" s="47"/>
      <c r="AJ92" s="47"/>
    </row>
    <row r="93" spans="1:36" ht="15.6" customHeight="1" x14ac:dyDescent="0.2">
      <c r="A93" s="163"/>
      <c r="B93" s="24" t="s">
        <v>9</v>
      </c>
      <c r="C93" s="157"/>
      <c r="D93" s="158"/>
      <c r="E93" s="158"/>
      <c r="F93" s="89" t="s">
        <v>45</v>
      </c>
      <c r="G93" s="158"/>
      <c r="H93" s="158"/>
      <c r="I93" s="158"/>
      <c r="J93" s="158"/>
      <c r="K93" s="158"/>
      <c r="L93" s="109">
        <v>16.3</v>
      </c>
      <c r="M93" s="158"/>
      <c r="N93" s="158"/>
      <c r="O93" s="158"/>
      <c r="P93" s="109">
        <v>16.34</v>
      </c>
      <c r="Q93" s="158"/>
      <c r="R93" s="158"/>
      <c r="S93" s="158"/>
      <c r="T93" s="158"/>
      <c r="U93" s="109">
        <v>16.45</v>
      </c>
      <c r="V93" s="158"/>
      <c r="W93" s="158"/>
      <c r="X93" s="158"/>
      <c r="Y93" s="110" t="s">
        <v>45</v>
      </c>
      <c r="Z93" s="111">
        <v>16.5</v>
      </c>
      <c r="AA93" s="158"/>
      <c r="AB93" s="158"/>
      <c r="AC93" s="158"/>
      <c r="AD93" s="158"/>
      <c r="AE93" s="159">
        <v>17</v>
      </c>
      <c r="AF93" s="29">
        <v>30</v>
      </c>
      <c r="AG93" s="12"/>
      <c r="AH93" s="47"/>
      <c r="AI93" s="47"/>
      <c r="AJ93" s="47"/>
    </row>
    <row r="94" spans="1:36" ht="15.6" customHeight="1" x14ac:dyDescent="0.2">
      <c r="A94" s="164"/>
      <c r="B94" s="25" t="s">
        <v>10</v>
      </c>
      <c r="C94" s="160" t="s">
        <v>45</v>
      </c>
      <c r="D94" s="161"/>
      <c r="E94" s="161"/>
      <c r="F94" s="90" t="s">
        <v>45</v>
      </c>
      <c r="G94" s="161"/>
      <c r="H94" s="161"/>
      <c r="I94" s="161"/>
      <c r="J94" s="161"/>
      <c r="K94" s="161"/>
      <c r="L94" s="112" t="s">
        <v>45</v>
      </c>
      <c r="M94" s="161"/>
      <c r="N94" s="161"/>
      <c r="O94" s="161"/>
      <c r="P94" s="112">
        <f>P93</f>
        <v>16.34</v>
      </c>
      <c r="Q94" s="161"/>
      <c r="R94" s="161"/>
      <c r="S94" s="161"/>
      <c r="T94" s="161"/>
      <c r="U94" s="112">
        <f>U93</f>
        <v>16.45</v>
      </c>
      <c r="V94" s="161"/>
      <c r="W94" s="161"/>
      <c r="X94" s="158"/>
      <c r="Y94" s="113" t="s">
        <v>45</v>
      </c>
      <c r="Z94" s="114">
        <v>16.510000000000002</v>
      </c>
      <c r="AA94" s="161"/>
      <c r="AB94" s="161"/>
      <c r="AC94" s="161"/>
      <c r="AD94" s="161"/>
      <c r="AE94" s="153"/>
      <c r="AF94" s="28"/>
      <c r="AG94" s="13"/>
      <c r="AH94" s="47"/>
      <c r="AI94" s="47"/>
      <c r="AJ94" s="47"/>
    </row>
    <row r="95" spans="1:36" ht="15.6" customHeight="1" thickBot="1" x14ac:dyDescent="0.25">
      <c r="A95" s="155">
        <v>208</v>
      </c>
      <c r="B95" s="49" t="s">
        <v>11</v>
      </c>
      <c r="C95" s="56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1"/>
      <c r="AF95" s="52"/>
      <c r="AG95" s="3"/>
      <c r="AH95" s="47"/>
      <c r="AI95" s="47"/>
      <c r="AJ95" s="47"/>
    </row>
    <row r="96" spans="1:36" ht="15.6" customHeight="1" x14ac:dyDescent="0.2">
      <c r="A96" s="156"/>
      <c r="B96" s="23" t="s">
        <v>5</v>
      </c>
      <c r="C96" s="78"/>
      <c r="D96" s="79" t="s">
        <v>45</v>
      </c>
      <c r="E96" s="79" t="s">
        <v>45</v>
      </c>
      <c r="F96" s="79" t="s">
        <v>45</v>
      </c>
      <c r="G96" s="79" t="s">
        <v>45</v>
      </c>
      <c r="H96" s="79" t="s">
        <v>45</v>
      </c>
      <c r="I96" s="79" t="s">
        <v>45</v>
      </c>
      <c r="J96" s="94" t="s">
        <v>45</v>
      </c>
      <c r="K96" s="95" t="s">
        <v>45</v>
      </c>
      <c r="L96" s="96" t="s">
        <v>45</v>
      </c>
      <c r="M96" s="96">
        <v>0</v>
      </c>
      <c r="N96" s="96">
        <v>0</v>
      </c>
      <c r="O96" s="96">
        <v>0</v>
      </c>
      <c r="P96" s="96">
        <v>2</v>
      </c>
      <c r="Q96" s="96">
        <v>1</v>
      </c>
      <c r="R96" s="96">
        <v>1</v>
      </c>
      <c r="S96" s="96">
        <v>0</v>
      </c>
      <c r="T96" s="96">
        <v>1</v>
      </c>
      <c r="U96" s="96">
        <v>2</v>
      </c>
      <c r="V96" s="96">
        <v>0</v>
      </c>
      <c r="W96" s="96">
        <v>3</v>
      </c>
      <c r="X96" s="97" t="s">
        <v>45</v>
      </c>
      <c r="Y96" s="97" t="s">
        <v>45</v>
      </c>
      <c r="Z96" s="98">
        <v>0</v>
      </c>
      <c r="AA96" s="80">
        <v>4</v>
      </c>
      <c r="AB96" s="80">
        <v>5</v>
      </c>
      <c r="AC96" s="80">
        <v>7</v>
      </c>
      <c r="AD96" s="80">
        <v>7</v>
      </c>
      <c r="AE96" s="81">
        <v>13</v>
      </c>
      <c r="AF96" s="26" t="s">
        <v>6</v>
      </c>
      <c r="AG96" s="43"/>
      <c r="AH96" s="47"/>
      <c r="AI96" s="47"/>
      <c r="AJ96" s="47"/>
    </row>
    <row r="97" spans="1:36" ht="15.6" customHeight="1" x14ac:dyDescent="0.2">
      <c r="A97" s="154">
        <v>17.100000000000001</v>
      </c>
      <c r="B97" s="24" t="s">
        <v>7</v>
      </c>
      <c r="C97" s="82" t="s">
        <v>45</v>
      </c>
      <c r="D97" s="83" t="s">
        <v>45</v>
      </c>
      <c r="E97" s="83" t="s">
        <v>45</v>
      </c>
      <c r="F97" s="83" t="s">
        <v>45</v>
      </c>
      <c r="G97" s="83" t="s">
        <v>45</v>
      </c>
      <c r="H97" s="83" t="s">
        <v>45</v>
      </c>
      <c r="I97" s="83" t="s">
        <v>45</v>
      </c>
      <c r="J97" s="99" t="s">
        <v>45</v>
      </c>
      <c r="K97" s="100" t="s">
        <v>45</v>
      </c>
      <c r="L97" s="101">
        <v>1</v>
      </c>
      <c r="M97" s="101">
        <v>1</v>
      </c>
      <c r="N97" s="101">
        <v>0</v>
      </c>
      <c r="O97" s="101">
        <v>5</v>
      </c>
      <c r="P97" s="101">
        <v>3</v>
      </c>
      <c r="Q97" s="101">
        <v>2</v>
      </c>
      <c r="R97" s="101">
        <v>4</v>
      </c>
      <c r="S97" s="101">
        <v>4</v>
      </c>
      <c r="T97" s="101">
        <v>4</v>
      </c>
      <c r="U97" s="101">
        <v>14</v>
      </c>
      <c r="V97" s="101">
        <v>3</v>
      </c>
      <c r="W97" s="101">
        <v>3</v>
      </c>
      <c r="X97" s="102" t="s">
        <v>45</v>
      </c>
      <c r="Y97" s="102" t="s">
        <v>45</v>
      </c>
      <c r="Z97" s="103">
        <v>2</v>
      </c>
      <c r="AA97" s="84">
        <v>0</v>
      </c>
      <c r="AB97" s="84">
        <v>0</v>
      </c>
      <c r="AC97" s="84">
        <v>0</v>
      </c>
      <c r="AD97" s="84">
        <v>0</v>
      </c>
      <c r="AE97" s="85"/>
      <c r="AF97" s="27">
        <f>SUM(C97:AD97)</f>
        <v>46</v>
      </c>
      <c r="AG97" s="12"/>
      <c r="AH97" s="47"/>
      <c r="AI97" s="47"/>
      <c r="AJ97" s="47"/>
    </row>
    <row r="98" spans="1:36" ht="15.6" customHeight="1" x14ac:dyDescent="0.2">
      <c r="A98" s="162" t="s">
        <v>44</v>
      </c>
      <c r="B98" s="24" t="s">
        <v>8</v>
      </c>
      <c r="C98" s="82" t="s">
        <v>45</v>
      </c>
      <c r="D98" s="86" t="s">
        <v>45</v>
      </c>
      <c r="E98" s="86" t="s">
        <v>45</v>
      </c>
      <c r="F98" s="86" t="s">
        <v>45</v>
      </c>
      <c r="G98" s="86" t="s">
        <v>45</v>
      </c>
      <c r="H98" s="86" t="s">
        <v>45</v>
      </c>
      <c r="I98" s="86" t="s">
        <v>45</v>
      </c>
      <c r="J98" s="104" t="s">
        <v>45</v>
      </c>
      <c r="K98" s="105" t="s">
        <v>45</v>
      </c>
      <c r="L98" s="106">
        <f>L97</f>
        <v>1</v>
      </c>
      <c r="M98" s="106">
        <f t="shared" ref="M98" si="241">L98-M96+M97</f>
        <v>2</v>
      </c>
      <c r="N98" s="106">
        <f t="shared" ref="N98" si="242">M98-N96+N97</f>
        <v>2</v>
      </c>
      <c r="O98" s="106">
        <f t="shared" ref="O98" si="243">N98-O96+O97</f>
        <v>7</v>
      </c>
      <c r="P98" s="106">
        <f t="shared" ref="P98" si="244">O98-P96+P97</f>
        <v>8</v>
      </c>
      <c r="Q98" s="106">
        <f t="shared" ref="Q98" si="245">P98-Q96+Q97</f>
        <v>9</v>
      </c>
      <c r="R98" s="106">
        <f t="shared" ref="R98" si="246">Q98-R96+R97</f>
        <v>12</v>
      </c>
      <c r="S98" s="106">
        <f t="shared" ref="S98" si="247">R98-S96+S97</f>
        <v>16</v>
      </c>
      <c r="T98" s="106">
        <f t="shared" ref="T98" si="248">S98-T96+T97</f>
        <v>19</v>
      </c>
      <c r="U98" s="106">
        <f t="shared" ref="U98" si="249">T98-U96+U97</f>
        <v>31</v>
      </c>
      <c r="V98" s="106">
        <f t="shared" ref="V98" si="250">U98-V96+V97</f>
        <v>34</v>
      </c>
      <c r="W98" s="106">
        <f t="shared" ref="W98" si="251">V98-W96+W97</f>
        <v>34</v>
      </c>
      <c r="X98" s="107" t="s">
        <v>45</v>
      </c>
      <c r="Y98" s="107" t="s">
        <v>45</v>
      </c>
      <c r="Z98" s="108">
        <f>W98-Z96+Z97</f>
        <v>36</v>
      </c>
      <c r="AA98" s="87">
        <f t="shared" ref="AA98" si="252">Z98-AA96+AA97</f>
        <v>32</v>
      </c>
      <c r="AB98" s="87">
        <f t="shared" ref="AB98" si="253">AA98-AB96+AB97</f>
        <v>27</v>
      </c>
      <c r="AC98" s="87">
        <f t="shared" ref="AC98" si="254">AB98-AC96+AC97</f>
        <v>20</v>
      </c>
      <c r="AD98" s="87">
        <f t="shared" ref="AD98" si="255">AC98-AD96+AD97</f>
        <v>13</v>
      </c>
      <c r="AE98" s="88">
        <f>AD98-AE96</f>
        <v>0</v>
      </c>
      <c r="AF98" s="28"/>
      <c r="AG98" s="3">
        <f>MAX(C98:AE98)</f>
        <v>36</v>
      </c>
      <c r="AH98" s="47"/>
      <c r="AI98" s="47"/>
      <c r="AJ98" s="47"/>
    </row>
    <row r="99" spans="1:36" ht="15.6" customHeight="1" x14ac:dyDescent="0.2">
      <c r="A99" s="163"/>
      <c r="B99" s="24" t="s">
        <v>9</v>
      </c>
      <c r="C99" s="157"/>
      <c r="D99" s="158"/>
      <c r="E99" s="158"/>
      <c r="F99" s="89" t="s">
        <v>45</v>
      </c>
      <c r="G99" s="158"/>
      <c r="H99" s="158"/>
      <c r="I99" s="158"/>
      <c r="J99" s="158"/>
      <c r="K99" s="158"/>
      <c r="L99" s="109">
        <v>17.100000000000001</v>
      </c>
      <c r="M99" s="158"/>
      <c r="N99" s="158"/>
      <c r="O99" s="158"/>
      <c r="P99" s="109">
        <v>17.149999999999999</v>
      </c>
      <c r="Q99" s="158"/>
      <c r="R99" s="158"/>
      <c r="S99" s="158"/>
      <c r="T99" s="158"/>
      <c r="U99" s="109">
        <v>17.25</v>
      </c>
      <c r="V99" s="158"/>
      <c r="W99" s="158"/>
      <c r="X99" s="158"/>
      <c r="Y99" s="110" t="s">
        <v>45</v>
      </c>
      <c r="Z99" s="111">
        <v>17.3</v>
      </c>
      <c r="AA99" s="158"/>
      <c r="AB99" s="158"/>
      <c r="AC99" s="158"/>
      <c r="AD99" s="158"/>
      <c r="AE99" s="159">
        <v>17.37</v>
      </c>
      <c r="AF99" s="29">
        <v>27</v>
      </c>
      <c r="AG99" s="12"/>
      <c r="AH99" s="47"/>
      <c r="AI99" s="47"/>
      <c r="AJ99" s="47"/>
    </row>
    <row r="100" spans="1:36" ht="15.6" customHeight="1" x14ac:dyDescent="0.2">
      <c r="A100" s="164"/>
      <c r="B100" s="25" t="s">
        <v>10</v>
      </c>
      <c r="C100" s="160" t="s">
        <v>45</v>
      </c>
      <c r="D100" s="161"/>
      <c r="E100" s="161"/>
      <c r="F100" s="90" t="s">
        <v>45</v>
      </c>
      <c r="G100" s="161"/>
      <c r="H100" s="161"/>
      <c r="I100" s="161"/>
      <c r="J100" s="161"/>
      <c r="K100" s="161"/>
      <c r="L100" s="112" t="s">
        <v>45</v>
      </c>
      <c r="M100" s="161"/>
      <c r="N100" s="161"/>
      <c r="O100" s="161"/>
      <c r="P100" s="112">
        <f>P99</f>
        <v>17.149999999999999</v>
      </c>
      <c r="Q100" s="161"/>
      <c r="R100" s="161"/>
      <c r="S100" s="161"/>
      <c r="T100" s="161"/>
      <c r="U100" s="112">
        <v>17.260000000000002</v>
      </c>
      <c r="V100" s="161"/>
      <c r="W100" s="161"/>
      <c r="X100" s="158"/>
      <c r="Y100" s="113" t="s">
        <v>45</v>
      </c>
      <c r="Z100" s="114">
        <f>Z99</f>
        <v>17.3</v>
      </c>
      <c r="AA100" s="161"/>
      <c r="AB100" s="161"/>
      <c r="AC100" s="161"/>
      <c r="AD100" s="161"/>
      <c r="AE100" s="153"/>
      <c r="AF100" s="28"/>
      <c r="AG100" s="13"/>
      <c r="AH100" s="47"/>
      <c r="AI100" s="47"/>
      <c r="AJ100" s="47"/>
    </row>
    <row r="101" spans="1:36" ht="15.6" customHeight="1" thickBot="1" x14ac:dyDescent="0.25">
      <c r="A101" s="155">
        <v>522</v>
      </c>
      <c r="B101" s="49" t="s">
        <v>11</v>
      </c>
      <c r="C101" s="56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1"/>
      <c r="AF101" s="52"/>
      <c r="AG101" s="3"/>
      <c r="AH101" s="47"/>
      <c r="AI101" s="47"/>
      <c r="AJ101" s="47"/>
    </row>
    <row r="102" spans="1:36" ht="15.6" customHeight="1" x14ac:dyDescent="0.2">
      <c r="A102" s="156"/>
      <c r="B102" s="23" t="s">
        <v>5</v>
      </c>
      <c r="C102" s="78"/>
      <c r="D102" s="79" t="s">
        <v>45</v>
      </c>
      <c r="E102" s="79" t="s">
        <v>45</v>
      </c>
      <c r="F102" s="79" t="s">
        <v>45</v>
      </c>
      <c r="G102" s="79" t="s">
        <v>45</v>
      </c>
      <c r="H102" s="79" t="s">
        <v>45</v>
      </c>
      <c r="I102" s="79" t="s">
        <v>45</v>
      </c>
      <c r="J102" s="94" t="s">
        <v>45</v>
      </c>
      <c r="K102" s="95" t="s">
        <v>45</v>
      </c>
      <c r="L102" s="96" t="s">
        <v>45</v>
      </c>
      <c r="M102" s="96">
        <v>0</v>
      </c>
      <c r="N102" s="96">
        <v>0</v>
      </c>
      <c r="O102" s="96">
        <v>1</v>
      </c>
      <c r="P102" s="96">
        <v>0</v>
      </c>
      <c r="Q102" s="96">
        <v>0</v>
      </c>
      <c r="R102" s="96">
        <v>2</v>
      </c>
      <c r="S102" s="96">
        <v>0</v>
      </c>
      <c r="T102" s="96">
        <v>0</v>
      </c>
      <c r="U102" s="96">
        <v>1</v>
      </c>
      <c r="V102" s="96">
        <v>7</v>
      </c>
      <c r="W102" s="96">
        <v>4</v>
      </c>
      <c r="X102" s="97" t="s">
        <v>45</v>
      </c>
      <c r="Y102" s="97" t="s">
        <v>45</v>
      </c>
      <c r="Z102" s="98">
        <v>11</v>
      </c>
      <c r="AA102" s="80">
        <v>3</v>
      </c>
      <c r="AB102" s="80">
        <v>7</v>
      </c>
      <c r="AC102" s="80">
        <v>5</v>
      </c>
      <c r="AD102" s="80">
        <v>3</v>
      </c>
      <c r="AE102" s="81">
        <v>2</v>
      </c>
      <c r="AF102" s="26" t="s">
        <v>6</v>
      </c>
      <c r="AG102" s="43"/>
      <c r="AH102" s="47"/>
      <c r="AI102" s="47"/>
      <c r="AJ102" s="47"/>
    </row>
    <row r="103" spans="1:36" ht="15.6" customHeight="1" x14ac:dyDescent="0.2">
      <c r="A103" s="154">
        <v>17.53</v>
      </c>
      <c r="B103" s="24" t="s">
        <v>7</v>
      </c>
      <c r="C103" s="82" t="s">
        <v>45</v>
      </c>
      <c r="D103" s="83" t="s">
        <v>45</v>
      </c>
      <c r="E103" s="83" t="s">
        <v>45</v>
      </c>
      <c r="F103" s="83" t="s">
        <v>45</v>
      </c>
      <c r="G103" s="83" t="s">
        <v>45</v>
      </c>
      <c r="H103" s="83" t="s">
        <v>45</v>
      </c>
      <c r="I103" s="83" t="s">
        <v>45</v>
      </c>
      <c r="J103" s="99" t="s">
        <v>45</v>
      </c>
      <c r="K103" s="100" t="s">
        <v>45</v>
      </c>
      <c r="L103" s="101">
        <v>1</v>
      </c>
      <c r="M103" s="101">
        <v>1</v>
      </c>
      <c r="N103" s="101">
        <v>1</v>
      </c>
      <c r="O103" s="101">
        <v>2</v>
      </c>
      <c r="P103" s="101">
        <v>0</v>
      </c>
      <c r="Q103" s="101">
        <v>0</v>
      </c>
      <c r="R103" s="101">
        <v>7</v>
      </c>
      <c r="S103" s="101">
        <v>3</v>
      </c>
      <c r="T103" s="101">
        <v>6</v>
      </c>
      <c r="U103" s="101">
        <v>14</v>
      </c>
      <c r="V103" s="101">
        <v>4</v>
      </c>
      <c r="W103" s="101">
        <v>3</v>
      </c>
      <c r="X103" s="102" t="s">
        <v>45</v>
      </c>
      <c r="Y103" s="102" t="s">
        <v>45</v>
      </c>
      <c r="Z103" s="103">
        <v>4</v>
      </c>
      <c r="AA103" s="84">
        <v>0</v>
      </c>
      <c r="AB103" s="84">
        <v>0</v>
      </c>
      <c r="AC103" s="84">
        <v>0</v>
      </c>
      <c r="AD103" s="84">
        <v>0</v>
      </c>
      <c r="AE103" s="85"/>
      <c r="AF103" s="27">
        <f>SUM(C103:AD103)</f>
        <v>46</v>
      </c>
      <c r="AG103" s="12"/>
      <c r="AH103" s="47"/>
      <c r="AI103" s="47"/>
      <c r="AJ103" s="47"/>
    </row>
    <row r="104" spans="1:36" ht="15.6" customHeight="1" x14ac:dyDescent="0.2">
      <c r="A104" s="162" t="s">
        <v>44</v>
      </c>
      <c r="B104" s="24" t="s">
        <v>8</v>
      </c>
      <c r="C104" s="82" t="s">
        <v>45</v>
      </c>
      <c r="D104" s="86" t="s">
        <v>45</v>
      </c>
      <c r="E104" s="86" t="s">
        <v>45</v>
      </c>
      <c r="F104" s="86" t="s">
        <v>45</v>
      </c>
      <c r="G104" s="86" t="s">
        <v>45</v>
      </c>
      <c r="H104" s="86" t="s">
        <v>45</v>
      </c>
      <c r="I104" s="86" t="s">
        <v>45</v>
      </c>
      <c r="J104" s="104" t="s">
        <v>45</v>
      </c>
      <c r="K104" s="105" t="s">
        <v>45</v>
      </c>
      <c r="L104" s="106">
        <f>L103</f>
        <v>1</v>
      </c>
      <c r="M104" s="106">
        <f t="shared" ref="M104" si="256">L104-M102+M103</f>
        <v>2</v>
      </c>
      <c r="N104" s="106">
        <f t="shared" ref="N104" si="257">M104-N102+N103</f>
        <v>3</v>
      </c>
      <c r="O104" s="106">
        <f t="shared" ref="O104" si="258">N104-O102+O103</f>
        <v>4</v>
      </c>
      <c r="P104" s="106">
        <f t="shared" ref="P104" si="259">O104-P102+P103</f>
        <v>4</v>
      </c>
      <c r="Q104" s="106">
        <f t="shared" ref="Q104" si="260">P104-Q102+Q103</f>
        <v>4</v>
      </c>
      <c r="R104" s="106">
        <f t="shared" ref="R104" si="261">Q104-R102+R103</f>
        <v>9</v>
      </c>
      <c r="S104" s="106">
        <f t="shared" ref="S104" si="262">R104-S102+S103</f>
        <v>12</v>
      </c>
      <c r="T104" s="106">
        <f t="shared" ref="T104" si="263">S104-T102+T103</f>
        <v>18</v>
      </c>
      <c r="U104" s="106">
        <f t="shared" ref="U104" si="264">T104-U102+U103</f>
        <v>31</v>
      </c>
      <c r="V104" s="106">
        <f t="shared" ref="V104" si="265">U104-V102+V103</f>
        <v>28</v>
      </c>
      <c r="W104" s="106">
        <f t="shared" ref="W104" si="266">V104-W102+W103</f>
        <v>27</v>
      </c>
      <c r="X104" s="107" t="s">
        <v>45</v>
      </c>
      <c r="Y104" s="107" t="s">
        <v>45</v>
      </c>
      <c r="Z104" s="108">
        <f>W104-Z102+Z103</f>
        <v>20</v>
      </c>
      <c r="AA104" s="87">
        <f t="shared" ref="AA104" si="267">Z104-AA102+AA103</f>
        <v>17</v>
      </c>
      <c r="AB104" s="87">
        <f t="shared" ref="AB104" si="268">AA104-AB102+AB103</f>
        <v>10</v>
      </c>
      <c r="AC104" s="87">
        <f t="shared" ref="AC104" si="269">AB104-AC102+AC103</f>
        <v>5</v>
      </c>
      <c r="AD104" s="87">
        <f t="shared" ref="AD104" si="270">AC104-AD102+AD103</f>
        <v>2</v>
      </c>
      <c r="AE104" s="88">
        <f>AD104-AE102</f>
        <v>0</v>
      </c>
      <c r="AF104" s="28"/>
      <c r="AG104" s="3">
        <f>MAX(C104:AE104)</f>
        <v>31</v>
      </c>
      <c r="AH104" s="47"/>
      <c r="AI104" s="47"/>
      <c r="AJ104" s="47"/>
    </row>
    <row r="105" spans="1:36" ht="15.6" customHeight="1" x14ac:dyDescent="0.2">
      <c r="A105" s="163"/>
      <c r="B105" s="24" t="s">
        <v>9</v>
      </c>
      <c r="C105" s="157"/>
      <c r="D105" s="158"/>
      <c r="E105" s="158"/>
      <c r="F105" s="89" t="s">
        <v>45</v>
      </c>
      <c r="G105" s="158"/>
      <c r="H105" s="158"/>
      <c r="I105" s="158"/>
      <c r="J105" s="158"/>
      <c r="K105" s="158"/>
      <c r="L105" s="109">
        <v>17.53</v>
      </c>
      <c r="M105" s="158"/>
      <c r="N105" s="158"/>
      <c r="O105" s="158"/>
      <c r="P105" s="109">
        <v>17.59</v>
      </c>
      <c r="Q105" s="158"/>
      <c r="R105" s="158"/>
      <c r="S105" s="158"/>
      <c r="T105" s="158"/>
      <c r="U105" s="109">
        <v>18.07</v>
      </c>
      <c r="V105" s="158"/>
      <c r="W105" s="158"/>
      <c r="X105" s="158"/>
      <c r="Y105" s="110" t="s">
        <v>45</v>
      </c>
      <c r="Z105" s="111">
        <v>18.13</v>
      </c>
      <c r="AA105" s="158"/>
      <c r="AB105" s="158"/>
      <c r="AC105" s="158"/>
      <c r="AD105" s="158"/>
      <c r="AE105" s="159">
        <v>18.2</v>
      </c>
      <c r="AF105" s="29">
        <v>27</v>
      </c>
      <c r="AG105" s="12"/>
      <c r="AH105" s="47"/>
      <c r="AI105" s="47"/>
      <c r="AJ105" s="47"/>
    </row>
    <row r="106" spans="1:36" ht="15.6" customHeight="1" x14ac:dyDescent="0.2">
      <c r="A106" s="164"/>
      <c r="B106" s="25" t="s">
        <v>10</v>
      </c>
      <c r="C106" s="160" t="s">
        <v>45</v>
      </c>
      <c r="D106" s="161"/>
      <c r="E106" s="161"/>
      <c r="F106" s="90" t="s">
        <v>45</v>
      </c>
      <c r="G106" s="161"/>
      <c r="H106" s="161"/>
      <c r="I106" s="161"/>
      <c r="J106" s="161"/>
      <c r="K106" s="161"/>
      <c r="L106" s="112" t="s">
        <v>45</v>
      </c>
      <c r="M106" s="161"/>
      <c r="N106" s="161"/>
      <c r="O106" s="161"/>
      <c r="P106" s="112">
        <v>18</v>
      </c>
      <c r="Q106" s="161"/>
      <c r="R106" s="161"/>
      <c r="S106" s="161"/>
      <c r="T106" s="161"/>
      <c r="U106" s="112">
        <v>18.079999999999998</v>
      </c>
      <c r="V106" s="161"/>
      <c r="W106" s="161"/>
      <c r="X106" s="158"/>
      <c r="Y106" s="113" t="s">
        <v>45</v>
      </c>
      <c r="Z106" s="114">
        <v>18.14</v>
      </c>
      <c r="AA106" s="161"/>
      <c r="AB106" s="161"/>
      <c r="AC106" s="161"/>
      <c r="AD106" s="161"/>
      <c r="AE106" s="153"/>
      <c r="AF106" s="28"/>
      <c r="AG106" s="13"/>
      <c r="AH106" s="47"/>
      <c r="AI106" s="47"/>
      <c r="AJ106" s="47"/>
    </row>
    <row r="107" spans="1:36" ht="15.6" customHeight="1" thickBot="1" x14ac:dyDescent="0.25">
      <c r="A107" s="155">
        <v>208</v>
      </c>
      <c r="B107" s="49" t="s">
        <v>11</v>
      </c>
      <c r="C107" s="56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1"/>
      <c r="AF107" s="52"/>
      <c r="AG107" s="3"/>
      <c r="AH107" s="47"/>
      <c r="AI107" s="47"/>
      <c r="AJ107" s="47"/>
    </row>
    <row r="108" spans="1:36" ht="15.6" customHeight="1" x14ac:dyDescent="0.2">
      <c r="A108" s="156"/>
      <c r="B108" s="23" t="s">
        <v>5</v>
      </c>
      <c r="C108" s="78"/>
      <c r="D108" s="79" t="s">
        <v>45</v>
      </c>
      <c r="E108" s="79" t="s">
        <v>45</v>
      </c>
      <c r="F108" s="79" t="s">
        <v>45</v>
      </c>
      <c r="G108" s="79" t="s">
        <v>45</v>
      </c>
      <c r="H108" s="79" t="s">
        <v>45</v>
      </c>
      <c r="I108" s="79" t="s">
        <v>45</v>
      </c>
      <c r="J108" s="94" t="s">
        <v>45</v>
      </c>
      <c r="K108" s="95" t="s">
        <v>45</v>
      </c>
      <c r="L108" s="96" t="s">
        <v>45</v>
      </c>
      <c r="M108" s="96">
        <v>0</v>
      </c>
      <c r="N108" s="96">
        <v>0</v>
      </c>
      <c r="O108" s="96">
        <v>0</v>
      </c>
      <c r="P108" s="96">
        <v>0</v>
      </c>
      <c r="Q108" s="96">
        <v>0</v>
      </c>
      <c r="R108" s="96">
        <v>1</v>
      </c>
      <c r="S108" s="96">
        <v>0</v>
      </c>
      <c r="T108" s="96">
        <v>1</v>
      </c>
      <c r="U108" s="96">
        <v>1</v>
      </c>
      <c r="V108" s="96">
        <v>1</v>
      </c>
      <c r="W108" s="96">
        <v>2</v>
      </c>
      <c r="X108" s="97" t="s">
        <v>45</v>
      </c>
      <c r="Y108" s="97" t="s">
        <v>45</v>
      </c>
      <c r="Z108" s="98">
        <v>0</v>
      </c>
      <c r="AA108" s="80">
        <v>1</v>
      </c>
      <c r="AB108" s="80">
        <v>1</v>
      </c>
      <c r="AC108" s="80">
        <v>0</v>
      </c>
      <c r="AD108" s="80">
        <v>3</v>
      </c>
      <c r="AE108" s="81">
        <v>3</v>
      </c>
      <c r="AF108" s="26" t="s">
        <v>6</v>
      </c>
      <c r="AG108" s="43"/>
      <c r="AH108" s="47"/>
      <c r="AI108" s="47"/>
      <c r="AJ108" s="47"/>
    </row>
    <row r="109" spans="1:36" ht="15.6" customHeight="1" x14ac:dyDescent="0.2">
      <c r="A109" s="154">
        <v>18.25</v>
      </c>
      <c r="B109" s="24" t="s">
        <v>7</v>
      </c>
      <c r="C109" s="82" t="s">
        <v>45</v>
      </c>
      <c r="D109" s="83" t="s">
        <v>45</v>
      </c>
      <c r="E109" s="83" t="s">
        <v>45</v>
      </c>
      <c r="F109" s="83" t="s">
        <v>45</v>
      </c>
      <c r="G109" s="83" t="s">
        <v>45</v>
      </c>
      <c r="H109" s="83" t="s">
        <v>45</v>
      </c>
      <c r="I109" s="83" t="s">
        <v>45</v>
      </c>
      <c r="J109" s="99" t="s">
        <v>45</v>
      </c>
      <c r="K109" s="100" t="s">
        <v>45</v>
      </c>
      <c r="L109" s="101">
        <v>1</v>
      </c>
      <c r="M109" s="101">
        <v>1</v>
      </c>
      <c r="N109" s="101">
        <v>0</v>
      </c>
      <c r="O109" s="101">
        <v>0</v>
      </c>
      <c r="P109" s="101">
        <v>2</v>
      </c>
      <c r="Q109" s="101">
        <v>0</v>
      </c>
      <c r="R109" s="101">
        <v>1</v>
      </c>
      <c r="S109" s="101">
        <v>3</v>
      </c>
      <c r="T109" s="101">
        <v>1</v>
      </c>
      <c r="U109" s="101">
        <v>4</v>
      </c>
      <c r="V109" s="101">
        <v>0</v>
      </c>
      <c r="W109" s="101">
        <v>0</v>
      </c>
      <c r="X109" s="102" t="s">
        <v>45</v>
      </c>
      <c r="Y109" s="102" t="s">
        <v>45</v>
      </c>
      <c r="Z109" s="103">
        <v>1</v>
      </c>
      <c r="AA109" s="84">
        <v>0</v>
      </c>
      <c r="AB109" s="84">
        <v>0</v>
      </c>
      <c r="AC109" s="84">
        <v>0</v>
      </c>
      <c r="AD109" s="84">
        <v>0</v>
      </c>
      <c r="AE109" s="85"/>
      <c r="AF109" s="27">
        <f>SUM(C109:AD109)</f>
        <v>14</v>
      </c>
      <c r="AG109" s="12"/>
      <c r="AH109" s="47"/>
      <c r="AI109" s="47"/>
      <c r="AJ109" s="47"/>
    </row>
    <row r="110" spans="1:36" ht="15.6" customHeight="1" x14ac:dyDescent="0.2">
      <c r="A110" s="162" t="s">
        <v>44</v>
      </c>
      <c r="B110" s="24" t="s">
        <v>8</v>
      </c>
      <c r="C110" s="82" t="s">
        <v>45</v>
      </c>
      <c r="D110" s="86" t="s">
        <v>45</v>
      </c>
      <c r="E110" s="86" t="s">
        <v>45</v>
      </c>
      <c r="F110" s="86" t="s">
        <v>45</v>
      </c>
      <c r="G110" s="86" t="s">
        <v>45</v>
      </c>
      <c r="H110" s="86" t="s">
        <v>45</v>
      </c>
      <c r="I110" s="86" t="s">
        <v>45</v>
      </c>
      <c r="J110" s="104" t="s">
        <v>45</v>
      </c>
      <c r="K110" s="105" t="s">
        <v>45</v>
      </c>
      <c r="L110" s="106">
        <f>L109</f>
        <v>1</v>
      </c>
      <c r="M110" s="106">
        <f t="shared" ref="M110" si="271">L110-M108+M109</f>
        <v>2</v>
      </c>
      <c r="N110" s="106">
        <f t="shared" ref="N110" si="272">M110-N108+N109</f>
        <v>2</v>
      </c>
      <c r="O110" s="106">
        <f t="shared" ref="O110" si="273">N110-O108+O109</f>
        <v>2</v>
      </c>
      <c r="P110" s="106">
        <f t="shared" ref="P110" si="274">O110-P108+P109</f>
        <v>4</v>
      </c>
      <c r="Q110" s="106">
        <f t="shared" ref="Q110" si="275">P110-Q108+Q109</f>
        <v>4</v>
      </c>
      <c r="R110" s="106">
        <f t="shared" ref="R110" si="276">Q110-R108+R109</f>
        <v>4</v>
      </c>
      <c r="S110" s="106">
        <f t="shared" ref="S110" si="277">R110-S108+S109</f>
        <v>7</v>
      </c>
      <c r="T110" s="106">
        <f t="shared" ref="T110" si="278">S110-T108+T109</f>
        <v>7</v>
      </c>
      <c r="U110" s="106">
        <f t="shared" ref="U110" si="279">T110-U108+U109</f>
        <v>10</v>
      </c>
      <c r="V110" s="106">
        <f t="shared" ref="V110" si="280">U110-V108+V109</f>
        <v>9</v>
      </c>
      <c r="W110" s="106">
        <f t="shared" ref="W110" si="281">V110-W108+W109</f>
        <v>7</v>
      </c>
      <c r="X110" s="107" t="s">
        <v>45</v>
      </c>
      <c r="Y110" s="107" t="s">
        <v>45</v>
      </c>
      <c r="Z110" s="108">
        <f>W110-Z108+Z109</f>
        <v>8</v>
      </c>
      <c r="AA110" s="87">
        <f t="shared" ref="AA110" si="282">Z110-AA108+AA109</f>
        <v>7</v>
      </c>
      <c r="AB110" s="87">
        <f t="shared" ref="AB110" si="283">AA110-AB108+AB109</f>
        <v>6</v>
      </c>
      <c r="AC110" s="87">
        <f t="shared" ref="AC110" si="284">AB110-AC108+AC109</f>
        <v>6</v>
      </c>
      <c r="AD110" s="87">
        <f t="shared" ref="AD110" si="285">AC110-AD108+AD109</f>
        <v>3</v>
      </c>
      <c r="AE110" s="88">
        <f>AD110-AE108</f>
        <v>0</v>
      </c>
      <c r="AF110" s="28"/>
      <c r="AG110" s="3">
        <f>MAX(C110:AE110)</f>
        <v>10</v>
      </c>
      <c r="AH110" s="47"/>
      <c r="AI110" s="47"/>
      <c r="AJ110" s="47"/>
    </row>
    <row r="111" spans="1:36" ht="15.6" customHeight="1" x14ac:dyDescent="0.2">
      <c r="A111" s="163"/>
      <c r="B111" s="24" t="s">
        <v>9</v>
      </c>
      <c r="C111" s="157"/>
      <c r="D111" s="158"/>
      <c r="E111" s="158"/>
      <c r="F111" s="89" t="s">
        <v>45</v>
      </c>
      <c r="G111" s="158"/>
      <c r="H111" s="158"/>
      <c r="I111" s="158"/>
      <c r="J111" s="158"/>
      <c r="K111" s="158"/>
      <c r="L111" s="109">
        <v>18.25</v>
      </c>
      <c r="M111" s="158"/>
      <c r="N111" s="158"/>
      <c r="O111" s="158"/>
      <c r="P111" s="109">
        <v>18.3</v>
      </c>
      <c r="Q111" s="158"/>
      <c r="R111" s="158"/>
      <c r="S111" s="158"/>
      <c r="T111" s="158"/>
      <c r="U111" s="109">
        <v>18.39</v>
      </c>
      <c r="V111" s="158"/>
      <c r="W111" s="158"/>
      <c r="X111" s="158"/>
      <c r="Y111" s="110" t="s">
        <v>45</v>
      </c>
      <c r="Z111" s="111">
        <v>18.46</v>
      </c>
      <c r="AA111" s="158"/>
      <c r="AB111" s="158"/>
      <c r="AC111" s="158"/>
      <c r="AD111" s="158"/>
      <c r="AE111" s="159">
        <v>18.52</v>
      </c>
      <c r="AF111" s="29">
        <v>27</v>
      </c>
      <c r="AG111" s="12"/>
      <c r="AH111" s="47"/>
      <c r="AI111" s="47"/>
      <c r="AJ111" s="47"/>
    </row>
    <row r="112" spans="1:36" ht="15.6" customHeight="1" x14ac:dyDescent="0.2">
      <c r="A112" s="164"/>
      <c r="B112" s="25" t="s">
        <v>10</v>
      </c>
      <c r="C112" s="160" t="s">
        <v>45</v>
      </c>
      <c r="D112" s="161"/>
      <c r="E112" s="161"/>
      <c r="F112" s="90" t="s">
        <v>45</v>
      </c>
      <c r="G112" s="161"/>
      <c r="H112" s="161"/>
      <c r="I112" s="161"/>
      <c r="J112" s="161"/>
      <c r="K112" s="161"/>
      <c r="L112" s="112" t="s">
        <v>45</v>
      </c>
      <c r="M112" s="161"/>
      <c r="N112" s="161"/>
      <c r="O112" s="161"/>
      <c r="P112" s="112">
        <f>P111</f>
        <v>18.3</v>
      </c>
      <c r="Q112" s="161"/>
      <c r="R112" s="161"/>
      <c r="S112" s="161"/>
      <c r="T112" s="161"/>
      <c r="U112" s="112">
        <f>U111</f>
        <v>18.39</v>
      </c>
      <c r="V112" s="161"/>
      <c r="W112" s="161"/>
      <c r="X112" s="158"/>
      <c r="Y112" s="113" t="s">
        <v>45</v>
      </c>
      <c r="Z112" s="114">
        <f>Z111</f>
        <v>18.46</v>
      </c>
      <c r="AA112" s="161"/>
      <c r="AB112" s="161"/>
      <c r="AC112" s="161"/>
      <c r="AD112" s="161"/>
      <c r="AE112" s="153"/>
      <c r="AF112" s="28"/>
      <c r="AG112" s="13"/>
      <c r="AH112" s="47"/>
      <c r="AI112" s="47"/>
      <c r="AJ112" s="47"/>
    </row>
    <row r="113" spans="1:36" ht="15.6" customHeight="1" thickBot="1" x14ac:dyDescent="0.25">
      <c r="A113" s="155">
        <v>517</v>
      </c>
      <c r="B113" s="49" t="s">
        <v>11</v>
      </c>
      <c r="C113" s="56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1"/>
      <c r="AF113" s="52"/>
      <c r="AG113" s="3"/>
      <c r="AH113" s="47"/>
      <c r="AI113" s="47"/>
      <c r="AJ113" s="47"/>
    </row>
    <row r="114" spans="1:36" ht="15.6" customHeight="1" x14ac:dyDescent="0.2">
      <c r="A114" s="156"/>
      <c r="B114" s="23" t="s">
        <v>5</v>
      </c>
      <c r="C114" s="78"/>
      <c r="D114" s="79" t="s">
        <v>45</v>
      </c>
      <c r="E114" s="79" t="s">
        <v>45</v>
      </c>
      <c r="F114" s="79" t="s">
        <v>45</v>
      </c>
      <c r="G114" s="79" t="s">
        <v>45</v>
      </c>
      <c r="H114" s="79" t="s">
        <v>45</v>
      </c>
      <c r="I114" s="79" t="s">
        <v>45</v>
      </c>
      <c r="J114" s="94" t="s">
        <v>45</v>
      </c>
      <c r="K114" s="95" t="s">
        <v>45</v>
      </c>
      <c r="L114" s="96" t="s">
        <v>45</v>
      </c>
      <c r="M114" s="96">
        <v>0</v>
      </c>
      <c r="N114" s="96">
        <v>0</v>
      </c>
      <c r="O114" s="96">
        <v>0</v>
      </c>
      <c r="P114" s="96">
        <v>0</v>
      </c>
      <c r="Q114" s="96">
        <v>0</v>
      </c>
      <c r="R114" s="96">
        <v>0</v>
      </c>
      <c r="S114" s="96">
        <v>0</v>
      </c>
      <c r="T114" s="96">
        <v>3</v>
      </c>
      <c r="U114" s="96">
        <v>3</v>
      </c>
      <c r="V114" s="96">
        <v>1</v>
      </c>
      <c r="W114" s="96">
        <v>0</v>
      </c>
      <c r="X114" s="97" t="s">
        <v>45</v>
      </c>
      <c r="Y114" s="97" t="s">
        <v>45</v>
      </c>
      <c r="Z114" s="98">
        <v>0</v>
      </c>
      <c r="AA114" s="80">
        <v>1</v>
      </c>
      <c r="AB114" s="80">
        <v>6</v>
      </c>
      <c r="AC114" s="80">
        <v>5</v>
      </c>
      <c r="AD114" s="80">
        <v>0</v>
      </c>
      <c r="AE114" s="81">
        <v>3</v>
      </c>
      <c r="AF114" s="26" t="s">
        <v>6</v>
      </c>
      <c r="AG114" s="43"/>
      <c r="AH114" s="47"/>
      <c r="AI114" s="47"/>
      <c r="AJ114" s="47"/>
    </row>
    <row r="115" spans="1:36" ht="15.6" customHeight="1" x14ac:dyDescent="0.2">
      <c r="A115" s="154">
        <v>19.399999999999999</v>
      </c>
      <c r="B115" s="24" t="s">
        <v>7</v>
      </c>
      <c r="C115" s="82" t="s">
        <v>45</v>
      </c>
      <c r="D115" s="83" t="s">
        <v>45</v>
      </c>
      <c r="E115" s="83" t="s">
        <v>45</v>
      </c>
      <c r="F115" s="83" t="s">
        <v>45</v>
      </c>
      <c r="G115" s="83" t="s">
        <v>45</v>
      </c>
      <c r="H115" s="83" t="s">
        <v>45</v>
      </c>
      <c r="I115" s="83" t="s">
        <v>45</v>
      </c>
      <c r="J115" s="99" t="s">
        <v>45</v>
      </c>
      <c r="K115" s="100" t="s">
        <v>45</v>
      </c>
      <c r="L115" s="101">
        <v>0</v>
      </c>
      <c r="M115" s="101">
        <v>0</v>
      </c>
      <c r="N115" s="101">
        <v>0</v>
      </c>
      <c r="O115" s="101">
        <v>0</v>
      </c>
      <c r="P115" s="101">
        <v>4</v>
      </c>
      <c r="Q115" s="101">
        <v>1</v>
      </c>
      <c r="R115" s="101">
        <v>4</v>
      </c>
      <c r="S115" s="101">
        <v>0</v>
      </c>
      <c r="T115" s="101">
        <v>1</v>
      </c>
      <c r="U115" s="101">
        <v>8</v>
      </c>
      <c r="V115" s="101">
        <v>1</v>
      </c>
      <c r="W115" s="101">
        <v>1</v>
      </c>
      <c r="X115" s="102" t="s">
        <v>45</v>
      </c>
      <c r="Y115" s="102" t="s">
        <v>45</v>
      </c>
      <c r="Z115" s="103">
        <v>0</v>
      </c>
      <c r="AA115" s="84">
        <v>1</v>
      </c>
      <c r="AB115" s="84">
        <v>0</v>
      </c>
      <c r="AC115" s="84">
        <v>1</v>
      </c>
      <c r="AD115" s="84">
        <v>0</v>
      </c>
      <c r="AE115" s="85"/>
      <c r="AF115" s="27">
        <f>SUM(C115:AD115)</f>
        <v>22</v>
      </c>
      <c r="AG115" s="12"/>
      <c r="AH115" s="47"/>
      <c r="AI115" s="47"/>
      <c r="AJ115" s="47"/>
    </row>
    <row r="116" spans="1:36" ht="15.6" customHeight="1" x14ac:dyDescent="0.2">
      <c r="A116" s="162" t="s">
        <v>44</v>
      </c>
      <c r="B116" s="24" t="s">
        <v>8</v>
      </c>
      <c r="C116" s="82" t="s">
        <v>45</v>
      </c>
      <c r="D116" s="86" t="s">
        <v>45</v>
      </c>
      <c r="E116" s="86" t="s">
        <v>45</v>
      </c>
      <c r="F116" s="86" t="s">
        <v>45</v>
      </c>
      <c r="G116" s="86" t="s">
        <v>45</v>
      </c>
      <c r="H116" s="86" t="s">
        <v>45</v>
      </c>
      <c r="I116" s="86" t="s">
        <v>45</v>
      </c>
      <c r="J116" s="104" t="s">
        <v>45</v>
      </c>
      <c r="K116" s="105" t="s">
        <v>45</v>
      </c>
      <c r="L116" s="106">
        <f>L115</f>
        <v>0</v>
      </c>
      <c r="M116" s="106">
        <f t="shared" ref="M116" si="286">L116-M114+M115</f>
        <v>0</v>
      </c>
      <c r="N116" s="106">
        <f t="shared" ref="N116" si="287">M116-N114+N115</f>
        <v>0</v>
      </c>
      <c r="O116" s="106">
        <f t="shared" ref="O116" si="288">N116-O114+O115</f>
        <v>0</v>
      </c>
      <c r="P116" s="106">
        <f t="shared" ref="P116" si="289">O116-P114+P115</f>
        <v>4</v>
      </c>
      <c r="Q116" s="106">
        <f t="shared" ref="Q116" si="290">P116-Q114+Q115</f>
        <v>5</v>
      </c>
      <c r="R116" s="106">
        <f t="shared" ref="R116" si="291">Q116-R114+R115</f>
        <v>9</v>
      </c>
      <c r="S116" s="106">
        <f t="shared" ref="S116" si="292">R116-S114+S115</f>
        <v>9</v>
      </c>
      <c r="T116" s="106">
        <f t="shared" ref="T116" si="293">S116-T114+T115</f>
        <v>7</v>
      </c>
      <c r="U116" s="106">
        <f t="shared" ref="U116" si="294">T116-U114+U115</f>
        <v>12</v>
      </c>
      <c r="V116" s="106">
        <f t="shared" ref="V116" si="295">U116-V114+V115</f>
        <v>12</v>
      </c>
      <c r="W116" s="106">
        <f t="shared" ref="W116" si="296">V116-W114+W115</f>
        <v>13</v>
      </c>
      <c r="X116" s="107" t="s">
        <v>45</v>
      </c>
      <c r="Y116" s="107" t="s">
        <v>45</v>
      </c>
      <c r="Z116" s="108">
        <f>W116-Z114+Z115</f>
        <v>13</v>
      </c>
      <c r="AA116" s="87">
        <f t="shared" ref="AA116" si="297">Z116-AA114+AA115</f>
        <v>13</v>
      </c>
      <c r="AB116" s="87">
        <f t="shared" ref="AB116" si="298">AA116-AB114+AB115</f>
        <v>7</v>
      </c>
      <c r="AC116" s="87">
        <f t="shared" ref="AC116" si="299">AB116-AC114+AC115</f>
        <v>3</v>
      </c>
      <c r="AD116" s="87">
        <f t="shared" ref="AD116" si="300">AC116-AD114+AD115</f>
        <v>3</v>
      </c>
      <c r="AE116" s="88">
        <f>AD116-AE114</f>
        <v>0</v>
      </c>
      <c r="AF116" s="28"/>
      <c r="AG116" s="3">
        <f>MAX(C116:AE116)</f>
        <v>13</v>
      </c>
      <c r="AH116" s="47"/>
      <c r="AI116" s="47"/>
      <c r="AJ116" s="47"/>
    </row>
    <row r="117" spans="1:36" ht="15.6" customHeight="1" x14ac:dyDescent="0.2">
      <c r="A117" s="163"/>
      <c r="B117" s="24" t="s">
        <v>9</v>
      </c>
      <c r="C117" s="157"/>
      <c r="D117" s="158"/>
      <c r="E117" s="158"/>
      <c r="F117" s="89" t="s">
        <v>45</v>
      </c>
      <c r="G117" s="158"/>
      <c r="H117" s="158"/>
      <c r="I117" s="158"/>
      <c r="J117" s="158"/>
      <c r="K117" s="158"/>
      <c r="L117" s="109">
        <v>19.399999999999999</v>
      </c>
      <c r="M117" s="158"/>
      <c r="N117" s="158"/>
      <c r="O117" s="158"/>
      <c r="P117" s="109">
        <v>19.46</v>
      </c>
      <c r="Q117" s="158"/>
      <c r="R117" s="158"/>
      <c r="S117" s="158"/>
      <c r="T117" s="158"/>
      <c r="U117" s="109">
        <v>19.54</v>
      </c>
      <c r="V117" s="158"/>
      <c r="W117" s="158"/>
      <c r="X117" s="158"/>
      <c r="Y117" s="110" t="s">
        <v>45</v>
      </c>
      <c r="Z117" s="111">
        <v>20</v>
      </c>
      <c r="AA117" s="158"/>
      <c r="AB117" s="158"/>
      <c r="AC117" s="158"/>
      <c r="AD117" s="158"/>
      <c r="AE117" s="159">
        <v>20.07</v>
      </c>
      <c r="AF117" s="29">
        <v>27</v>
      </c>
      <c r="AG117" s="12"/>
      <c r="AH117" s="47"/>
      <c r="AI117" s="47"/>
      <c r="AJ117" s="47"/>
    </row>
    <row r="118" spans="1:36" ht="15.6" customHeight="1" x14ac:dyDescent="0.2">
      <c r="A118" s="164"/>
      <c r="B118" s="25" t="s">
        <v>10</v>
      </c>
      <c r="C118" s="160" t="s">
        <v>45</v>
      </c>
      <c r="D118" s="161"/>
      <c r="E118" s="161"/>
      <c r="F118" s="90" t="s">
        <v>45</v>
      </c>
      <c r="G118" s="161"/>
      <c r="H118" s="161"/>
      <c r="I118" s="161"/>
      <c r="J118" s="161"/>
      <c r="K118" s="161"/>
      <c r="L118" s="112" t="s">
        <v>45</v>
      </c>
      <c r="M118" s="161"/>
      <c r="N118" s="161"/>
      <c r="O118" s="161"/>
      <c r="P118" s="112">
        <f>P117</f>
        <v>19.46</v>
      </c>
      <c r="Q118" s="161"/>
      <c r="R118" s="161"/>
      <c r="S118" s="161"/>
      <c r="T118" s="161"/>
      <c r="U118" s="112">
        <v>19.55</v>
      </c>
      <c r="V118" s="161"/>
      <c r="W118" s="161"/>
      <c r="X118" s="158"/>
      <c r="Y118" s="113" t="s">
        <v>45</v>
      </c>
      <c r="Z118" s="114">
        <f>Z117</f>
        <v>20</v>
      </c>
      <c r="AA118" s="161"/>
      <c r="AB118" s="161"/>
      <c r="AC118" s="161"/>
      <c r="AD118" s="161"/>
      <c r="AE118" s="153"/>
      <c r="AF118" s="28"/>
      <c r="AG118" s="13"/>
      <c r="AH118" s="47"/>
      <c r="AI118" s="47"/>
      <c r="AJ118" s="47"/>
    </row>
    <row r="119" spans="1:36" ht="15.6" customHeight="1" thickBot="1" x14ac:dyDescent="0.25">
      <c r="A119" s="155">
        <v>517</v>
      </c>
      <c r="B119" s="49" t="s">
        <v>11</v>
      </c>
      <c r="C119" s="56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1"/>
      <c r="AF119" s="52"/>
      <c r="AG119" s="3"/>
      <c r="AH119" s="47"/>
      <c r="AI119" s="47"/>
      <c r="AJ119" s="47"/>
    </row>
    <row r="120" spans="1:36" ht="15.6" customHeight="1" x14ac:dyDescent="0.2">
      <c r="A120" s="156"/>
      <c r="B120" s="23" t="s">
        <v>5</v>
      </c>
      <c r="C120" s="78"/>
      <c r="D120" s="79" t="s">
        <v>45</v>
      </c>
      <c r="E120" s="79" t="s">
        <v>45</v>
      </c>
      <c r="F120" s="79" t="s">
        <v>45</v>
      </c>
      <c r="G120" s="79" t="s">
        <v>45</v>
      </c>
      <c r="H120" s="79" t="s">
        <v>45</v>
      </c>
      <c r="I120" s="79" t="s">
        <v>45</v>
      </c>
      <c r="J120" s="94" t="s">
        <v>45</v>
      </c>
      <c r="K120" s="95" t="s">
        <v>45</v>
      </c>
      <c r="L120" s="96" t="s">
        <v>45</v>
      </c>
      <c r="M120" s="96">
        <v>0</v>
      </c>
      <c r="N120" s="96">
        <v>0</v>
      </c>
      <c r="O120" s="96">
        <v>0</v>
      </c>
      <c r="P120" s="96">
        <v>0</v>
      </c>
      <c r="Q120" s="96">
        <v>2</v>
      </c>
      <c r="R120" s="96">
        <v>0</v>
      </c>
      <c r="S120" s="96">
        <v>1</v>
      </c>
      <c r="T120" s="96">
        <v>0</v>
      </c>
      <c r="U120" s="96">
        <v>1</v>
      </c>
      <c r="V120" s="96">
        <v>1</v>
      </c>
      <c r="W120" s="96">
        <v>0</v>
      </c>
      <c r="X120" s="97" t="s">
        <v>45</v>
      </c>
      <c r="Y120" s="97" t="s">
        <v>45</v>
      </c>
      <c r="Z120" s="98">
        <v>0</v>
      </c>
      <c r="AA120" s="80">
        <v>0</v>
      </c>
      <c r="AB120" s="80">
        <v>2</v>
      </c>
      <c r="AC120" s="80">
        <v>2</v>
      </c>
      <c r="AD120" s="80">
        <v>1</v>
      </c>
      <c r="AE120" s="81">
        <v>2</v>
      </c>
      <c r="AF120" s="26" t="s">
        <v>6</v>
      </c>
      <c r="AG120" s="43"/>
      <c r="AH120" s="47"/>
      <c r="AI120" s="47"/>
      <c r="AJ120" s="47"/>
    </row>
    <row r="121" spans="1:36" ht="15.6" customHeight="1" x14ac:dyDescent="0.2">
      <c r="A121" s="154">
        <v>20.3</v>
      </c>
      <c r="B121" s="24" t="s">
        <v>7</v>
      </c>
      <c r="C121" s="82" t="s">
        <v>45</v>
      </c>
      <c r="D121" s="83" t="s">
        <v>45</v>
      </c>
      <c r="E121" s="83" t="s">
        <v>45</v>
      </c>
      <c r="F121" s="83" t="s">
        <v>45</v>
      </c>
      <c r="G121" s="83" t="s">
        <v>45</v>
      </c>
      <c r="H121" s="83" t="s">
        <v>45</v>
      </c>
      <c r="I121" s="83" t="s">
        <v>45</v>
      </c>
      <c r="J121" s="99" t="s">
        <v>45</v>
      </c>
      <c r="K121" s="100" t="s">
        <v>45</v>
      </c>
      <c r="L121" s="101">
        <v>0</v>
      </c>
      <c r="M121" s="101">
        <v>0</v>
      </c>
      <c r="N121" s="101">
        <v>0</v>
      </c>
      <c r="O121" s="101">
        <v>0</v>
      </c>
      <c r="P121" s="101">
        <v>3</v>
      </c>
      <c r="Q121" s="101">
        <v>1</v>
      </c>
      <c r="R121" s="101">
        <v>0</v>
      </c>
      <c r="S121" s="101">
        <v>3</v>
      </c>
      <c r="T121" s="101">
        <v>2</v>
      </c>
      <c r="U121" s="101">
        <v>0</v>
      </c>
      <c r="V121" s="101">
        <v>1</v>
      </c>
      <c r="W121" s="101">
        <v>0</v>
      </c>
      <c r="X121" s="102" t="s">
        <v>45</v>
      </c>
      <c r="Y121" s="102" t="s">
        <v>45</v>
      </c>
      <c r="Z121" s="103">
        <v>2</v>
      </c>
      <c r="AA121" s="84">
        <v>0</v>
      </c>
      <c r="AB121" s="84">
        <v>0</v>
      </c>
      <c r="AC121" s="84">
        <v>0</v>
      </c>
      <c r="AD121" s="84">
        <v>0</v>
      </c>
      <c r="AE121" s="85"/>
      <c r="AF121" s="27">
        <f>SUM(C121:AD121)</f>
        <v>12</v>
      </c>
      <c r="AG121" s="12"/>
      <c r="AH121" s="47"/>
      <c r="AI121" s="47"/>
      <c r="AJ121" s="47"/>
    </row>
    <row r="122" spans="1:36" ht="15.6" customHeight="1" x14ac:dyDescent="0.2">
      <c r="A122" s="162" t="s">
        <v>44</v>
      </c>
      <c r="B122" s="24" t="s">
        <v>8</v>
      </c>
      <c r="C122" s="82" t="s">
        <v>45</v>
      </c>
      <c r="D122" s="86" t="s">
        <v>45</v>
      </c>
      <c r="E122" s="86" t="s">
        <v>45</v>
      </c>
      <c r="F122" s="86" t="s">
        <v>45</v>
      </c>
      <c r="G122" s="86" t="s">
        <v>45</v>
      </c>
      <c r="H122" s="86" t="s">
        <v>45</v>
      </c>
      <c r="I122" s="86" t="s">
        <v>45</v>
      </c>
      <c r="J122" s="104" t="s">
        <v>45</v>
      </c>
      <c r="K122" s="105" t="s">
        <v>45</v>
      </c>
      <c r="L122" s="106">
        <f>L121</f>
        <v>0</v>
      </c>
      <c r="M122" s="106">
        <f t="shared" ref="M122" si="301">L122-M120+M121</f>
        <v>0</v>
      </c>
      <c r="N122" s="106">
        <f t="shared" ref="N122" si="302">M122-N120+N121</f>
        <v>0</v>
      </c>
      <c r="O122" s="106">
        <f t="shared" ref="O122" si="303">N122-O120+O121</f>
        <v>0</v>
      </c>
      <c r="P122" s="106">
        <f t="shared" ref="P122" si="304">O122-P120+P121</f>
        <v>3</v>
      </c>
      <c r="Q122" s="106">
        <f t="shared" ref="Q122" si="305">P122-Q120+Q121</f>
        <v>2</v>
      </c>
      <c r="R122" s="106">
        <f t="shared" ref="R122" si="306">Q122-R120+R121</f>
        <v>2</v>
      </c>
      <c r="S122" s="106">
        <f t="shared" ref="S122" si="307">R122-S120+S121</f>
        <v>4</v>
      </c>
      <c r="T122" s="106">
        <f t="shared" ref="T122" si="308">S122-T120+T121</f>
        <v>6</v>
      </c>
      <c r="U122" s="106">
        <f t="shared" ref="U122" si="309">T122-U120+U121</f>
        <v>5</v>
      </c>
      <c r="V122" s="106">
        <f t="shared" ref="V122" si="310">U122-V120+V121</f>
        <v>5</v>
      </c>
      <c r="W122" s="106">
        <f t="shared" ref="W122" si="311">V122-W120+W121</f>
        <v>5</v>
      </c>
      <c r="X122" s="107" t="s">
        <v>45</v>
      </c>
      <c r="Y122" s="107" t="s">
        <v>45</v>
      </c>
      <c r="Z122" s="108">
        <f>W122-Z120+Z121</f>
        <v>7</v>
      </c>
      <c r="AA122" s="87">
        <f t="shared" ref="AA122" si="312">Z122-AA120+AA121</f>
        <v>7</v>
      </c>
      <c r="AB122" s="87">
        <f t="shared" ref="AB122" si="313">AA122-AB120+AB121</f>
        <v>5</v>
      </c>
      <c r="AC122" s="87">
        <f t="shared" ref="AC122" si="314">AB122-AC120+AC121</f>
        <v>3</v>
      </c>
      <c r="AD122" s="87">
        <f t="shared" ref="AD122" si="315">AC122-AD120+AD121</f>
        <v>2</v>
      </c>
      <c r="AE122" s="88">
        <f>AD122-AE120</f>
        <v>0</v>
      </c>
      <c r="AF122" s="28"/>
      <c r="AG122" s="3">
        <f>MAX(C122:AE122)</f>
        <v>7</v>
      </c>
      <c r="AH122" s="47"/>
      <c r="AI122" s="47"/>
      <c r="AJ122" s="47"/>
    </row>
    <row r="123" spans="1:36" ht="15.6" customHeight="1" x14ac:dyDescent="0.2">
      <c r="A123" s="163"/>
      <c r="B123" s="24" t="s">
        <v>9</v>
      </c>
      <c r="C123" s="157"/>
      <c r="D123" s="158"/>
      <c r="E123" s="158"/>
      <c r="F123" s="89" t="s">
        <v>45</v>
      </c>
      <c r="G123" s="158"/>
      <c r="H123" s="158"/>
      <c r="I123" s="158"/>
      <c r="J123" s="158"/>
      <c r="K123" s="158"/>
      <c r="L123" s="109">
        <v>20.3</v>
      </c>
      <c r="M123" s="158"/>
      <c r="N123" s="158"/>
      <c r="O123" s="158"/>
      <c r="P123" s="109">
        <v>20.350000000000001</v>
      </c>
      <c r="Q123" s="158"/>
      <c r="R123" s="158"/>
      <c r="S123" s="158"/>
      <c r="T123" s="158"/>
      <c r="U123" s="109">
        <v>20.440000000000001</v>
      </c>
      <c r="V123" s="158"/>
      <c r="W123" s="158"/>
      <c r="X123" s="158"/>
      <c r="Y123" s="110" t="s">
        <v>45</v>
      </c>
      <c r="Z123" s="111">
        <v>20.49</v>
      </c>
      <c r="AA123" s="158"/>
      <c r="AB123" s="158"/>
      <c r="AC123" s="158"/>
      <c r="AD123" s="158"/>
      <c r="AE123" s="159">
        <v>20.56</v>
      </c>
      <c r="AF123" s="29">
        <v>26</v>
      </c>
      <c r="AG123" s="12"/>
      <c r="AH123" s="47"/>
      <c r="AI123" s="47"/>
      <c r="AJ123" s="47"/>
    </row>
    <row r="124" spans="1:36" ht="15.6" customHeight="1" x14ac:dyDescent="0.2">
      <c r="A124" s="164"/>
      <c r="B124" s="25" t="s">
        <v>10</v>
      </c>
      <c r="C124" s="160" t="s">
        <v>45</v>
      </c>
      <c r="D124" s="161"/>
      <c r="E124" s="161"/>
      <c r="F124" s="90" t="s">
        <v>45</v>
      </c>
      <c r="G124" s="161"/>
      <c r="H124" s="161"/>
      <c r="I124" s="161"/>
      <c r="J124" s="161"/>
      <c r="K124" s="161"/>
      <c r="L124" s="112" t="s">
        <v>45</v>
      </c>
      <c r="M124" s="161"/>
      <c r="N124" s="161"/>
      <c r="O124" s="161"/>
      <c r="P124" s="112">
        <f>P123</f>
        <v>20.350000000000001</v>
      </c>
      <c r="Q124" s="161"/>
      <c r="R124" s="161"/>
      <c r="S124" s="161"/>
      <c r="T124" s="161"/>
      <c r="U124" s="112">
        <f>U123</f>
        <v>20.440000000000001</v>
      </c>
      <c r="V124" s="161"/>
      <c r="W124" s="161"/>
      <c r="X124" s="158"/>
      <c r="Y124" s="113" t="s">
        <v>45</v>
      </c>
      <c r="Z124" s="114">
        <f>Z123</f>
        <v>20.49</v>
      </c>
      <c r="AA124" s="161"/>
      <c r="AB124" s="161"/>
      <c r="AC124" s="161"/>
      <c r="AD124" s="161"/>
      <c r="AE124" s="153"/>
      <c r="AF124" s="28"/>
      <c r="AG124" s="13"/>
      <c r="AH124" s="47"/>
      <c r="AI124" s="47"/>
      <c r="AJ124" s="47"/>
    </row>
    <row r="125" spans="1:36" ht="15.6" customHeight="1" thickBot="1" x14ac:dyDescent="0.25">
      <c r="A125" s="155">
        <v>522</v>
      </c>
      <c r="B125" s="49" t="s">
        <v>11</v>
      </c>
      <c r="C125" s="56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1"/>
      <c r="AF125" s="52"/>
      <c r="AG125" s="3"/>
      <c r="AH125" s="47"/>
      <c r="AI125" s="47"/>
      <c r="AJ125" s="47"/>
    </row>
    <row r="126" spans="1:36" ht="15.6" customHeight="1" x14ac:dyDescent="0.2">
      <c r="A126" s="156"/>
      <c r="B126" s="23" t="s">
        <v>5</v>
      </c>
      <c r="C126" s="78"/>
      <c r="D126" s="79" t="s">
        <v>45</v>
      </c>
      <c r="E126" s="79" t="s">
        <v>45</v>
      </c>
      <c r="F126" s="79" t="s">
        <v>45</v>
      </c>
      <c r="G126" s="79" t="s">
        <v>45</v>
      </c>
      <c r="H126" s="79" t="s">
        <v>45</v>
      </c>
      <c r="I126" s="79" t="s">
        <v>45</v>
      </c>
      <c r="J126" s="94" t="s">
        <v>45</v>
      </c>
      <c r="K126" s="95" t="s">
        <v>45</v>
      </c>
      <c r="L126" s="96" t="s">
        <v>45</v>
      </c>
      <c r="M126" s="96">
        <v>0</v>
      </c>
      <c r="N126" s="96">
        <v>0</v>
      </c>
      <c r="O126" s="96">
        <v>0</v>
      </c>
      <c r="P126" s="96">
        <v>0</v>
      </c>
      <c r="Q126" s="96">
        <v>0</v>
      </c>
      <c r="R126" s="96">
        <v>0</v>
      </c>
      <c r="S126" s="96">
        <v>0</v>
      </c>
      <c r="T126" s="96">
        <v>0</v>
      </c>
      <c r="U126" s="96">
        <v>0</v>
      </c>
      <c r="V126" s="96">
        <v>0</v>
      </c>
      <c r="W126" s="96">
        <v>0</v>
      </c>
      <c r="X126" s="97" t="s">
        <v>45</v>
      </c>
      <c r="Y126" s="97" t="s">
        <v>45</v>
      </c>
      <c r="Z126" s="98">
        <v>3</v>
      </c>
      <c r="AA126" s="80">
        <v>1</v>
      </c>
      <c r="AB126" s="80">
        <v>0</v>
      </c>
      <c r="AC126" s="80">
        <v>2</v>
      </c>
      <c r="AD126" s="80">
        <v>2</v>
      </c>
      <c r="AE126" s="81">
        <v>2</v>
      </c>
      <c r="AF126" s="26" t="s">
        <v>6</v>
      </c>
      <c r="AG126" s="43"/>
      <c r="AH126" s="47"/>
      <c r="AI126" s="47"/>
      <c r="AJ126" s="47"/>
    </row>
    <row r="127" spans="1:36" ht="15.6" customHeight="1" x14ac:dyDescent="0.2">
      <c r="A127" s="154">
        <v>21.15</v>
      </c>
      <c r="B127" s="24" t="s">
        <v>7</v>
      </c>
      <c r="C127" s="82" t="s">
        <v>45</v>
      </c>
      <c r="D127" s="83" t="s">
        <v>45</v>
      </c>
      <c r="E127" s="83" t="s">
        <v>45</v>
      </c>
      <c r="F127" s="83" t="s">
        <v>45</v>
      </c>
      <c r="G127" s="83" t="s">
        <v>45</v>
      </c>
      <c r="H127" s="83" t="s">
        <v>45</v>
      </c>
      <c r="I127" s="83" t="s">
        <v>45</v>
      </c>
      <c r="J127" s="99" t="s">
        <v>45</v>
      </c>
      <c r="K127" s="100" t="s">
        <v>45</v>
      </c>
      <c r="L127" s="101">
        <v>0</v>
      </c>
      <c r="M127" s="101">
        <v>0</v>
      </c>
      <c r="N127" s="101">
        <v>0</v>
      </c>
      <c r="O127" s="101">
        <v>0</v>
      </c>
      <c r="P127" s="101">
        <v>3</v>
      </c>
      <c r="Q127" s="101">
        <v>0</v>
      </c>
      <c r="R127" s="101">
        <v>2</v>
      </c>
      <c r="S127" s="101">
        <v>0</v>
      </c>
      <c r="T127" s="101">
        <v>1</v>
      </c>
      <c r="U127" s="101">
        <v>4</v>
      </c>
      <c r="V127" s="101">
        <v>0</v>
      </c>
      <c r="W127" s="101">
        <v>0</v>
      </c>
      <c r="X127" s="102" t="s">
        <v>45</v>
      </c>
      <c r="Y127" s="102" t="s">
        <v>45</v>
      </c>
      <c r="Z127" s="103">
        <v>0</v>
      </c>
      <c r="AA127" s="84">
        <v>0</v>
      </c>
      <c r="AB127" s="84">
        <v>0</v>
      </c>
      <c r="AC127" s="84">
        <v>0</v>
      </c>
      <c r="AD127" s="84">
        <v>0</v>
      </c>
      <c r="AE127" s="85"/>
      <c r="AF127" s="27">
        <f>SUM(C127:AD127)</f>
        <v>10</v>
      </c>
      <c r="AG127" s="12"/>
      <c r="AH127" s="47"/>
      <c r="AI127" s="47"/>
      <c r="AJ127" s="47"/>
    </row>
    <row r="128" spans="1:36" ht="15.6" customHeight="1" x14ac:dyDescent="0.2">
      <c r="A128" s="162" t="s">
        <v>44</v>
      </c>
      <c r="B128" s="24" t="s">
        <v>8</v>
      </c>
      <c r="C128" s="82" t="s">
        <v>45</v>
      </c>
      <c r="D128" s="86" t="s">
        <v>45</v>
      </c>
      <c r="E128" s="86" t="s">
        <v>45</v>
      </c>
      <c r="F128" s="86" t="s">
        <v>45</v>
      </c>
      <c r="G128" s="86" t="s">
        <v>45</v>
      </c>
      <c r="H128" s="86" t="s">
        <v>45</v>
      </c>
      <c r="I128" s="86" t="s">
        <v>45</v>
      </c>
      <c r="J128" s="104" t="s">
        <v>45</v>
      </c>
      <c r="K128" s="105" t="s">
        <v>45</v>
      </c>
      <c r="L128" s="106">
        <f>L127</f>
        <v>0</v>
      </c>
      <c r="M128" s="106">
        <f t="shared" ref="M128" si="316">L128-M126+M127</f>
        <v>0</v>
      </c>
      <c r="N128" s="106">
        <f t="shared" ref="N128" si="317">M128-N126+N127</f>
        <v>0</v>
      </c>
      <c r="O128" s="106">
        <f t="shared" ref="O128" si="318">N128-O126+O127</f>
        <v>0</v>
      </c>
      <c r="P128" s="106">
        <f t="shared" ref="P128" si="319">O128-P126+P127</f>
        <v>3</v>
      </c>
      <c r="Q128" s="106">
        <f t="shared" ref="Q128" si="320">P128-Q126+Q127</f>
        <v>3</v>
      </c>
      <c r="R128" s="106">
        <f t="shared" ref="R128" si="321">Q128-R126+R127</f>
        <v>5</v>
      </c>
      <c r="S128" s="106">
        <f t="shared" ref="S128" si="322">R128-S126+S127</f>
        <v>5</v>
      </c>
      <c r="T128" s="106">
        <f t="shared" ref="T128" si="323">S128-T126+T127</f>
        <v>6</v>
      </c>
      <c r="U128" s="106">
        <f t="shared" ref="U128" si="324">T128-U126+U127</f>
        <v>10</v>
      </c>
      <c r="V128" s="106">
        <f t="shared" ref="V128" si="325">U128-V126+V127</f>
        <v>10</v>
      </c>
      <c r="W128" s="106">
        <f t="shared" ref="W128" si="326">V128-W126+W127</f>
        <v>10</v>
      </c>
      <c r="X128" s="107" t="s">
        <v>45</v>
      </c>
      <c r="Y128" s="107" t="s">
        <v>45</v>
      </c>
      <c r="Z128" s="108">
        <f>W128-Z126+Z127</f>
        <v>7</v>
      </c>
      <c r="AA128" s="87">
        <f t="shared" ref="AA128" si="327">Z128-AA126+AA127</f>
        <v>6</v>
      </c>
      <c r="AB128" s="87">
        <f t="shared" ref="AB128" si="328">AA128-AB126+AB127</f>
        <v>6</v>
      </c>
      <c r="AC128" s="87">
        <f t="shared" ref="AC128" si="329">AB128-AC126+AC127</f>
        <v>4</v>
      </c>
      <c r="AD128" s="87">
        <f t="shared" ref="AD128" si="330">AC128-AD126+AD127</f>
        <v>2</v>
      </c>
      <c r="AE128" s="88">
        <f>AD128-AE126</f>
        <v>0</v>
      </c>
      <c r="AF128" s="28"/>
      <c r="AG128" s="3">
        <f>MAX(C128:AE128)</f>
        <v>10</v>
      </c>
      <c r="AH128" s="47"/>
      <c r="AI128" s="47"/>
      <c r="AJ128" s="47"/>
    </row>
    <row r="129" spans="1:36" ht="15.6" customHeight="1" x14ac:dyDescent="0.2">
      <c r="A129" s="163"/>
      <c r="B129" s="24" t="s">
        <v>9</v>
      </c>
      <c r="C129" s="157"/>
      <c r="D129" s="158"/>
      <c r="E129" s="158"/>
      <c r="F129" s="89" t="s">
        <v>45</v>
      </c>
      <c r="G129" s="158"/>
      <c r="H129" s="158"/>
      <c r="I129" s="158"/>
      <c r="J129" s="158"/>
      <c r="K129" s="158"/>
      <c r="L129" s="109">
        <v>21.15</v>
      </c>
      <c r="M129" s="158"/>
      <c r="N129" s="158"/>
      <c r="O129" s="158"/>
      <c r="P129" s="109">
        <v>21.22</v>
      </c>
      <c r="Q129" s="158"/>
      <c r="R129" s="158"/>
      <c r="S129" s="158"/>
      <c r="T129" s="158"/>
      <c r="U129" s="109">
        <v>21.3</v>
      </c>
      <c r="V129" s="158"/>
      <c r="W129" s="158"/>
      <c r="X129" s="158"/>
      <c r="Y129" s="110" t="s">
        <v>45</v>
      </c>
      <c r="Z129" s="111">
        <v>21.36</v>
      </c>
      <c r="AA129" s="158"/>
      <c r="AB129" s="158"/>
      <c r="AC129" s="158"/>
      <c r="AD129" s="158"/>
      <c r="AE129" s="159">
        <v>21.42</v>
      </c>
      <c r="AF129" s="29">
        <f>42-15</f>
        <v>27</v>
      </c>
      <c r="AG129" s="12"/>
      <c r="AH129" s="47"/>
      <c r="AI129" s="47"/>
      <c r="AJ129" s="47"/>
    </row>
    <row r="130" spans="1:36" ht="15.6" customHeight="1" x14ac:dyDescent="0.2">
      <c r="A130" s="164"/>
      <c r="B130" s="25" t="s">
        <v>10</v>
      </c>
      <c r="C130" s="160" t="s">
        <v>45</v>
      </c>
      <c r="D130" s="161"/>
      <c r="E130" s="161"/>
      <c r="F130" s="90" t="s">
        <v>45</v>
      </c>
      <c r="G130" s="161"/>
      <c r="H130" s="161"/>
      <c r="I130" s="161"/>
      <c r="J130" s="161"/>
      <c r="K130" s="161"/>
      <c r="L130" s="112" t="s">
        <v>45</v>
      </c>
      <c r="M130" s="161"/>
      <c r="N130" s="161"/>
      <c r="O130" s="161"/>
      <c r="P130" s="112">
        <f>P129</f>
        <v>21.22</v>
      </c>
      <c r="Q130" s="161"/>
      <c r="R130" s="161"/>
      <c r="S130" s="161"/>
      <c r="T130" s="161"/>
      <c r="U130" s="112">
        <f>U129</f>
        <v>21.3</v>
      </c>
      <c r="V130" s="161"/>
      <c r="W130" s="161"/>
      <c r="X130" s="158"/>
      <c r="Y130" s="113" t="s">
        <v>45</v>
      </c>
      <c r="Z130" s="114">
        <f>Z129</f>
        <v>21.36</v>
      </c>
      <c r="AA130" s="161"/>
      <c r="AB130" s="161"/>
      <c r="AC130" s="161"/>
      <c r="AD130" s="161"/>
      <c r="AE130" s="153"/>
      <c r="AF130" s="28"/>
      <c r="AG130" s="13"/>
      <c r="AH130" s="47"/>
      <c r="AI130" s="47"/>
      <c r="AJ130" s="47"/>
    </row>
    <row r="131" spans="1:36" ht="15.6" customHeight="1" thickBot="1" x14ac:dyDescent="0.25">
      <c r="A131" s="49">
        <v>517</v>
      </c>
      <c r="B131" s="49" t="s">
        <v>11</v>
      </c>
      <c r="C131" s="56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1"/>
      <c r="AF131" s="52"/>
      <c r="AG131" s="3"/>
      <c r="AH131" s="47"/>
      <c r="AI131" s="47"/>
      <c r="AJ131" s="47"/>
    </row>
    <row r="132" spans="1:36" s="47" customFormat="1" ht="15.6" customHeight="1" x14ac:dyDescent="0.2">
      <c r="A132" s="61" t="s">
        <v>12</v>
      </c>
      <c r="B132" s="57"/>
      <c r="C132" s="4"/>
      <c r="D132" s="5">
        <f t="shared" ref="D132:AE132" si="331">SUMIF($B6:$B131,"l. wys.",D6:D131)</f>
        <v>0</v>
      </c>
      <c r="E132" s="5">
        <f t="shared" si="331"/>
        <v>0</v>
      </c>
      <c r="F132" s="5">
        <f t="shared" si="331"/>
        <v>0</v>
      </c>
      <c r="G132" s="5">
        <f t="shared" si="331"/>
        <v>0</v>
      </c>
      <c r="H132" s="5">
        <f t="shared" si="331"/>
        <v>0</v>
      </c>
      <c r="I132" s="5">
        <f t="shared" si="331"/>
        <v>0</v>
      </c>
      <c r="J132" s="5">
        <f t="shared" si="331"/>
        <v>1</v>
      </c>
      <c r="K132" s="5">
        <f t="shared" si="331"/>
        <v>0</v>
      </c>
      <c r="L132" s="5">
        <f t="shared" si="331"/>
        <v>0</v>
      </c>
      <c r="M132" s="5">
        <f t="shared" si="331"/>
        <v>0</v>
      </c>
      <c r="N132" s="5">
        <f t="shared" si="331"/>
        <v>0</v>
      </c>
      <c r="O132" s="5">
        <f t="shared" si="331"/>
        <v>6</v>
      </c>
      <c r="P132" s="5">
        <f t="shared" si="331"/>
        <v>7</v>
      </c>
      <c r="Q132" s="5">
        <f t="shared" si="331"/>
        <v>13</v>
      </c>
      <c r="R132" s="5">
        <f t="shared" si="331"/>
        <v>9</v>
      </c>
      <c r="S132" s="5">
        <f t="shared" si="331"/>
        <v>13</v>
      </c>
      <c r="T132" s="5">
        <f t="shared" si="331"/>
        <v>92</v>
      </c>
      <c r="U132" s="5">
        <f t="shared" si="331"/>
        <v>91</v>
      </c>
      <c r="V132" s="5">
        <f t="shared" si="331"/>
        <v>46</v>
      </c>
      <c r="W132" s="5">
        <f t="shared" si="331"/>
        <v>35</v>
      </c>
      <c r="X132" s="5">
        <f t="shared" si="331"/>
        <v>0</v>
      </c>
      <c r="Y132" s="5">
        <f t="shared" si="331"/>
        <v>21</v>
      </c>
      <c r="Z132" s="5">
        <f t="shared" si="331"/>
        <v>51</v>
      </c>
      <c r="AA132" s="5">
        <f t="shared" si="331"/>
        <v>26</v>
      </c>
      <c r="AB132" s="5">
        <f t="shared" si="331"/>
        <v>90</v>
      </c>
      <c r="AC132" s="5">
        <f t="shared" si="331"/>
        <v>96</v>
      </c>
      <c r="AD132" s="5">
        <f t="shared" si="331"/>
        <v>70</v>
      </c>
      <c r="AE132" s="5">
        <f t="shared" si="331"/>
        <v>112</v>
      </c>
      <c r="AF132" s="45" t="str">
        <f>"Σ: "&amp;SUM(C132:AE132)</f>
        <v>Σ: 779</v>
      </c>
      <c r="AG132" s="46"/>
    </row>
    <row r="133" spans="1:36" s="47" customFormat="1" ht="15.6" customHeight="1" thickBot="1" x14ac:dyDescent="0.25">
      <c r="A133" s="62" t="s">
        <v>13</v>
      </c>
      <c r="B133" s="58"/>
      <c r="C133" s="6">
        <f t="shared" ref="C133:AD133" si="332">SUMIF($B6:$B131,"l. wsiad.",C6:C131)</f>
        <v>6</v>
      </c>
      <c r="D133" s="7">
        <f t="shared" si="332"/>
        <v>0</v>
      </c>
      <c r="E133" s="7">
        <f t="shared" si="332"/>
        <v>0</v>
      </c>
      <c r="F133" s="7">
        <f t="shared" si="332"/>
        <v>0</v>
      </c>
      <c r="G133" s="7">
        <f t="shared" si="332"/>
        <v>0</v>
      </c>
      <c r="H133" s="7">
        <f t="shared" si="332"/>
        <v>0</v>
      </c>
      <c r="I133" s="7">
        <f t="shared" si="332"/>
        <v>0</v>
      </c>
      <c r="J133" s="7">
        <f t="shared" si="332"/>
        <v>1</v>
      </c>
      <c r="K133" s="7">
        <f t="shared" si="332"/>
        <v>1</v>
      </c>
      <c r="L133" s="7">
        <f t="shared" si="332"/>
        <v>22</v>
      </c>
      <c r="M133" s="7">
        <f t="shared" si="332"/>
        <v>13</v>
      </c>
      <c r="N133" s="7">
        <f t="shared" si="332"/>
        <v>16</v>
      </c>
      <c r="O133" s="7">
        <f t="shared" si="332"/>
        <v>74</v>
      </c>
      <c r="P133" s="7">
        <f t="shared" si="332"/>
        <v>86</v>
      </c>
      <c r="Q133" s="7">
        <f t="shared" si="332"/>
        <v>68</v>
      </c>
      <c r="R133" s="7">
        <f t="shared" si="332"/>
        <v>103</v>
      </c>
      <c r="S133" s="7">
        <f t="shared" si="332"/>
        <v>34</v>
      </c>
      <c r="T133" s="7">
        <f t="shared" si="332"/>
        <v>59</v>
      </c>
      <c r="U133" s="7">
        <f t="shared" si="332"/>
        <v>123</v>
      </c>
      <c r="V133" s="7">
        <f t="shared" si="332"/>
        <v>60</v>
      </c>
      <c r="W133" s="7">
        <f t="shared" si="332"/>
        <v>25</v>
      </c>
      <c r="X133" s="7">
        <f t="shared" si="332"/>
        <v>0</v>
      </c>
      <c r="Y133" s="7">
        <f t="shared" si="332"/>
        <v>0</v>
      </c>
      <c r="Z133" s="7">
        <f t="shared" si="332"/>
        <v>60</v>
      </c>
      <c r="AA133" s="7">
        <f t="shared" si="332"/>
        <v>8</v>
      </c>
      <c r="AB133" s="7">
        <f t="shared" si="332"/>
        <v>13</v>
      </c>
      <c r="AC133" s="7">
        <f t="shared" si="332"/>
        <v>5</v>
      </c>
      <c r="AD133" s="7">
        <f t="shared" si="332"/>
        <v>2</v>
      </c>
      <c r="AE133" s="9"/>
      <c r="AF133" s="48" t="str">
        <f>"Σ: "&amp;SUM(C133:AE133)</f>
        <v>Σ: 779</v>
      </c>
      <c r="AG133" s="10"/>
    </row>
    <row r="134" spans="1:36" x14ac:dyDescent="0.2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59"/>
      <c r="AG134" s="47"/>
      <c r="AH134" s="47"/>
      <c r="AI134" s="47"/>
      <c r="AJ134" s="47"/>
    </row>
    <row r="135" spans="1:36" x14ac:dyDescent="0.2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60"/>
      <c r="AG135" s="60"/>
      <c r="AH135" s="47"/>
      <c r="AI135" s="47"/>
      <c r="AJ135" s="47"/>
    </row>
    <row r="136" spans="1:36" x14ac:dyDescent="0.2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</row>
    <row r="137" spans="1:36" x14ac:dyDescent="0.2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</row>
    <row r="138" spans="1:36" x14ac:dyDescent="0.2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</row>
    <row r="139" spans="1:36" x14ac:dyDescent="0.2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</row>
    <row r="140" spans="1:36" x14ac:dyDescent="0.2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</row>
    <row r="141" spans="1:36" x14ac:dyDescent="0.2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</row>
    <row r="142" spans="1:36" x14ac:dyDescent="0.2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</row>
    <row r="143" spans="1:36" x14ac:dyDescent="0.2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</row>
    <row r="144" spans="1:36" x14ac:dyDescent="0.2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</row>
    <row r="145" spans="1:36" x14ac:dyDescent="0.2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</row>
  </sheetData>
  <sheetProtection selectLockedCells="1" selectUnlockedCells="1"/>
  <mergeCells count="21">
    <mergeCell ref="A122:A124"/>
    <mergeCell ref="A128:A130"/>
    <mergeCell ref="A68:A70"/>
    <mergeCell ref="A74:A76"/>
    <mergeCell ref="A80:A82"/>
    <mergeCell ref="A86:A88"/>
    <mergeCell ref="A92:A94"/>
    <mergeCell ref="A98:A100"/>
    <mergeCell ref="A104:A106"/>
    <mergeCell ref="A110:A112"/>
    <mergeCell ref="A116:A118"/>
    <mergeCell ref="A8:A10"/>
    <mergeCell ref="A14:A16"/>
    <mergeCell ref="A20:A22"/>
    <mergeCell ref="A26:A28"/>
    <mergeCell ref="A62:A64"/>
    <mergeCell ref="A32:A34"/>
    <mergeCell ref="A38:A40"/>
    <mergeCell ref="A56:A58"/>
    <mergeCell ref="A44:A46"/>
    <mergeCell ref="A50:A52"/>
  </mergeCells>
  <conditionalFormatting sqref="AF8:AF131">
    <cfRule type="expression" dxfId="2966" priority="975" stopIfTrue="1">
      <formula>AQ8</formula>
    </cfRule>
  </conditionalFormatting>
  <conditionalFormatting sqref="C8:AE8">
    <cfRule type="cellIs" dxfId="2965" priority="997" stopIfTrue="1" operator="equal">
      <formula>$AG8</formula>
    </cfRule>
  </conditionalFormatting>
  <conditionalFormatting sqref="AF14:AF17">
    <cfRule type="expression" dxfId="2964" priority="274" stopIfTrue="1">
      <formula>AQ14</formula>
    </cfRule>
  </conditionalFormatting>
  <conditionalFormatting sqref="C14:AE14">
    <cfRule type="cellIs" dxfId="2963" priority="273" stopIfTrue="1" operator="equal">
      <formula>$AG14</formula>
    </cfRule>
  </conditionalFormatting>
  <conditionalFormatting sqref="C14:AE14">
    <cfRule type="cellIs" dxfId="2962" priority="272" stopIfTrue="1" operator="equal">
      <formula>$AG14</formula>
    </cfRule>
  </conditionalFormatting>
  <conditionalFormatting sqref="AF14:AF17">
    <cfRule type="expression" dxfId="2961" priority="271" stopIfTrue="1">
      <formula>AQ14</formula>
    </cfRule>
  </conditionalFormatting>
  <conditionalFormatting sqref="C14:AE14">
    <cfRule type="cellIs" dxfId="2960" priority="270" stopIfTrue="1" operator="equal">
      <formula>$AG14</formula>
    </cfRule>
  </conditionalFormatting>
  <conditionalFormatting sqref="AF14:AF17">
    <cfRule type="expression" dxfId="2959" priority="269" stopIfTrue="1">
      <formula>AQ14</formula>
    </cfRule>
  </conditionalFormatting>
  <conditionalFormatting sqref="C14:AE14">
    <cfRule type="cellIs" dxfId="2958" priority="268" stopIfTrue="1" operator="equal">
      <formula>$AG14</formula>
    </cfRule>
  </conditionalFormatting>
  <conditionalFormatting sqref="AF20:AF23">
    <cfRule type="expression" dxfId="2957" priority="267" stopIfTrue="1">
      <formula>AQ20</formula>
    </cfRule>
  </conditionalFormatting>
  <conditionalFormatting sqref="C20:AE20">
    <cfRule type="cellIs" dxfId="2956" priority="266" stopIfTrue="1" operator="equal">
      <formula>$AG20</formula>
    </cfRule>
  </conditionalFormatting>
  <conditionalFormatting sqref="C20:AE20">
    <cfRule type="cellIs" dxfId="2955" priority="265" stopIfTrue="1" operator="equal">
      <formula>$AG20</formula>
    </cfRule>
  </conditionalFormatting>
  <conditionalFormatting sqref="AF20:AF23">
    <cfRule type="expression" dxfId="2954" priority="264" stopIfTrue="1">
      <formula>AQ20</formula>
    </cfRule>
  </conditionalFormatting>
  <conditionalFormatting sqref="C20:AE20">
    <cfRule type="cellIs" dxfId="2953" priority="263" stopIfTrue="1" operator="equal">
      <formula>$AG20</formula>
    </cfRule>
  </conditionalFormatting>
  <conditionalFormatting sqref="AF20:AF23">
    <cfRule type="expression" dxfId="2952" priority="262" stopIfTrue="1">
      <formula>AQ20</formula>
    </cfRule>
  </conditionalFormatting>
  <conditionalFormatting sqref="C20:AE20">
    <cfRule type="cellIs" dxfId="2951" priority="261" stopIfTrue="1" operator="equal">
      <formula>$AG20</formula>
    </cfRule>
  </conditionalFormatting>
  <conditionalFormatting sqref="C26:AE26">
    <cfRule type="cellIs" dxfId="2950" priority="259" stopIfTrue="1" operator="equal">
      <formula>$AG26</formula>
    </cfRule>
  </conditionalFormatting>
  <conditionalFormatting sqref="C26:AE26">
    <cfRule type="cellIs" dxfId="2949" priority="258" stopIfTrue="1" operator="equal">
      <formula>$AG26</formula>
    </cfRule>
  </conditionalFormatting>
  <conditionalFormatting sqref="C26:AE26">
    <cfRule type="cellIs" dxfId="2948" priority="256" stopIfTrue="1" operator="equal">
      <formula>$AG26</formula>
    </cfRule>
  </conditionalFormatting>
  <conditionalFormatting sqref="C26:AE26">
    <cfRule type="cellIs" dxfId="2947" priority="254" stopIfTrue="1" operator="equal">
      <formula>$AG26</formula>
    </cfRule>
  </conditionalFormatting>
  <conditionalFormatting sqref="AF62:AF65">
    <cfRule type="expression" dxfId="2946" priority="253" stopIfTrue="1">
      <formula>AQ62</formula>
    </cfRule>
  </conditionalFormatting>
  <conditionalFormatting sqref="C62:AE62">
    <cfRule type="cellIs" dxfId="2945" priority="252" stopIfTrue="1" operator="equal">
      <formula>$AG62</formula>
    </cfRule>
  </conditionalFormatting>
  <conditionalFormatting sqref="C62:AE62">
    <cfRule type="cellIs" dxfId="2944" priority="251" stopIfTrue="1" operator="equal">
      <formula>$AG62</formula>
    </cfRule>
  </conditionalFormatting>
  <conditionalFormatting sqref="AF62:AF65">
    <cfRule type="expression" dxfId="2943" priority="250" stopIfTrue="1">
      <formula>AQ62</formula>
    </cfRule>
  </conditionalFormatting>
  <conditionalFormatting sqref="C62:AE62">
    <cfRule type="cellIs" dxfId="2942" priority="249" stopIfTrue="1" operator="equal">
      <formula>$AG62</formula>
    </cfRule>
  </conditionalFormatting>
  <conditionalFormatting sqref="AF62:AF65">
    <cfRule type="expression" dxfId="2941" priority="248" stopIfTrue="1">
      <formula>AQ62</formula>
    </cfRule>
  </conditionalFormatting>
  <conditionalFormatting sqref="C62:AE62">
    <cfRule type="cellIs" dxfId="2940" priority="247" stopIfTrue="1" operator="equal">
      <formula>$AG62</formula>
    </cfRule>
  </conditionalFormatting>
  <conditionalFormatting sqref="AF68:AF71">
    <cfRule type="expression" dxfId="2939" priority="246" stopIfTrue="1">
      <formula>AQ68</formula>
    </cfRule>
  </conditionalFormatting>
  <conditionalFormatting sqref="C68:AE68">
    <cfRule type="cellIs" dxfId="2938" priority="245" stopIfTrue="1" operator="equal">
      <formula>$AG68</formula>
    </cfRule>
  </conditionalFormatting>
  <conditionalFormatting sqref="C68:AE68">
    <cfRule type="cellIs" dxfId="2937" priority="244" stopIfTrue="1" operator="equal">
      <formula>$AG68</formula>
    </cfRule>
  </conditionalFormatting>
  <conditionalFormatting sqref="AF68:AF71">
    <cfRule type="expression" dxfId="2936" priority="243" stopIfTrue="1">
      <formula>AQ68</formula>
    </cfRule>
  </conditionalFormatting>
  <conditionalFormatting sqref="C68:AE68">
    <cfRule type="cellIs" dxfId="2935" priority="242" stopIfTrue="1" operator="equal">
      <formula>$AG68</formula>
    </cfRule>
  </conditionalFormatting>
  <conditionalFormatting sqref="AF68:AF71">
    <cfRule type="expression" dxfId="2934" priority="241" stopIfTrue="1">
      <formula>AQ68</formula>
    </cfRule>
  </conditionalFormatting>
  <conditionalFormatting sqref="C68:AE68">
    <cfRule type="cellIs" dxfId="2933" priority="240" stopIfTrue="1" operator="equal">
      <formula>$AG68</formula>
    </cfRule>
  </conditionalFormatting>
  <conditionalFormatting sqref="AF74:AF77">
    <cfRule type="expression" dxfId="2932" priority="239" stopIfTrue="1">
      <formula>AQ74</formula>
    </cfRule>
  </conditionalFormatting>
  <conditionalFormatting sqref="C74:AE74">
    <cfRule type="cellIs" dxfId="2931" priority="238" stopIfTrue="1" operator="equal">
      <formula>$AG74</formula>
    </cfRule>
  </conditionalFormatting>
  <conditionalFormatting sqref="C74:AE74">
    <cfRule type="cellIs" dxfId="2930" priority="237" stopIfTrue="1" operator="equal">
      <formula>$AG74</formula>
    </cfRule>
  </conditionalFormatting>
  <conditionalFormatting sqref="AF74:AF77">
    <cfRule type="expression" dxfId="2929" priority="236" stopIfTrue="1">
      <formula>AQ74</formula>
    </cfRule>
  </conditionalFormatting>
  <conditionalFormatting sqref="C74:AE74">
    <cfRule type="cellIs" dxfId="2928" priority="235" stopIfTrue="1" operator="equal">
      <formula>$AG74</formula>
    </cfRule>
  </conditionalFormatting>
  <conditionalFormatting sqref="AF74:AF77">
    <cfRule type="expression" dxfId="2927" priority="234" stopIfTrue="1">
      <formula>AQ74</formula>
    </cfRule>
  </conditionalFormatting>
  <conditionalFormatting sqref="C74:AE74">
    <cfRule type="cellIs" dxfId="2926" priority="233" stopIfTrue="1" operator="equal">
      <formula>$AG74</formula>
    </cfRule>
  </conditionalFormatting>
  <conditionalFormatting sqref="AF80:AF131">
    <cfRule type="expression" dxfId="2925" priority="232" stopIfTrue="1">
      <formula>AQ80</formula>
    </cfRule>
  </conditionalFormatting>
  <conditionalFormatting sqref="C80:AE80">
    <cfRule type="cellIs" dxfId="2924" priority="231" stopIfTrue="1" operator="equal">
      <formula>$AG80</formula>
    </cfRule>
  </conditionalFormatting>
  <conditionalFormatting sqref="C80:AE80">
    <cfRule type="cellIs" dxfId="2923" priority="230" stopIfTrue="1" operator="equal">
      <formula>$AG80</formula>
    </cfRule>
  </conditionalFormatting>
  <conditionalFormatting sqref="AF80:AF131">
    <cfRule type="expression" dxfId="2922" priority="229" stopIfTrue="1">
      <formula>AQ80</formula>
    </cfRule>
  </conditionalFormatting>
  <conditionalFormatting sqref="C80:AE80">
    <cfRule type="cellIs" dxfId="2921" priority="228" stopIfTrue="1" operator="equal">
      <formula>$AG80</formula>
    </cfRule>
  </conditionalFormatting>
  <conditionalFormatting sqref="AF80:AF131">
    <cfRule type="expression" dxfId="2920" priority="227" stopIfTrue="1">
      <formula>AQ80</formula>
    </cfRule>
  </conditionalFormatting>
  <conditionalFormatting sqref="C80:AE80">
    <cfRule type="cellIs" dxfId="2919" priority="226" stopIfTrue="1" operator="equal">
      <formula>$AG80</formula>
    </cfRule>
  </conditionalFormatting>
  <conditionalFormatting sqref="C14:AE14">
    <cfRule type="cellIs" dxfId="2918" priority="127" stopIfTrue="1" operator="equal">
      <formula>$AG14</formula>
    </cfRule>
  </conditionalFormatting>
  <conditionalFormatting sqref="C20:AE20">
    <cfRule type="cellIs" dxfId="2917" priority="126" stopIfTrue="1" operator="equal">
      <formula>$AG20</formula>
    </cfRule>
  </conditionalFormatting>
  <conditionalFormatting sqref="C26:AE26">
    <cfRule type="cellIs" dxfId="2916" priority="125" stopIfTrue="1" operator="equal">
      <formula>$AG26</formula>
    </cfRule>
  </conditionalFormatting>
  <conditionalFormatting sqref="C62:AE62">
    <cfRule type="cellIs" dxfId="2915" priority="124" stopIfTrue="1" operator="equal">
      <formula>$AG62</formula>
    </cfRule>
  </conditionalFormatting>
  <conditionalFormatting sqref="C68:AE68">
    <cfRule type="cellIs" dxfId="2914" priority="123" stopIfTrue="1" operator="equal">
      <formula>$AG68</formula>
    </cfRule>
  </conditionalFormatting>
  <conditionalFormatting sqref="C74:AE74">
    <cfRule type="cellIs" dxfId="2913" priority="122" stopIfTrue="1" operator="equal">
      <formula>$AG74</formula>
    </cfRule>
  </conditionalFormatting>
  <conditionalFormatting sqref="C80:AE80">
    <cfRule type="cellIs" dxfId="2912" priority="121" stopIfTrue="1" operator="equal">
      <formula>$AG80</formula>
    </cfRule>
  </conditionalFormatting>
  <conditionalFormatting sqref="AF32:AF35">
    <cfRule type="expression" dxfId="2911" priority="112" stopIfTrue="1">
      <formula>AQ32</formula>
    </cfRule>
  </conditionalFormatting>
  <conditionalFormatting sqref="C32:AE32">
    <cfRule type="cellIs" dxfId="2910" priority="111" stopIfTrue="1" operator="equal">
      <formula>$AG32</formula>
    </cfRule>
  </conditionalFormatting>
  <conditionalFormatting sqref="C32:AE32">
    <cfRule type="cellIs" dxfId="2909" priority="110" stopIfTrue="1" operator="equal">
      <formula>$AG32</formula>
    </cfRule>
  </conditionalFormatting>
  <conditionalFormatting sqref="AF32:AF35">
    <cfRule type="expression" dxfId="2908" priority="109" stopIfTrue="1">
      <formula>AQ32</formula>
    </cfRule>
  </conditionalFormatting>
  <conditionalFormatting sqref="C32:AE32">
    <cfRule type="cellIs" dxfId="2907" priority="108" stopIfTrue="1" operator="equal">
      <formula>$AG32</formula>
    </cfRule>
  </conditionalFormatting>
  <conditionalFormatting sqref="AF32:AF35">
    <cfRule type="expression" dxfId="2906" priority="107" stopIfTrue="1">
      <formula>AQ32</formula>
    </cfRule>
  </conditionalFormatting>
  <conditionalFormatting sqref="C32:AE32">
    <cfRule type="cellIs" dxfId="2905" priority="106" stopIfTrue="1" operator="equal">
      <formula>$AG32</formula>
    </cfRule>
  </conditionalFormatting>
  <conditionalFormatting sqref="C38:AE38">
    <cfRule type="cellIs" dxfId="2904" priority="105" stopIfTrue="1" operator="equal">
      <formula>$AG38</formula>
    </cfRule>
  </conditionalFormatting>
  <conditionalFormatting sqref="C38:AE38">
    <cfRule type="cellIs" dxfId="2903" priority="104" stopIfTrue="1" operator="equal">
      <formula>$AG38</formula>
    </cfRule>
  </conditionalFormatting>
  <conditionalFormatting sqref="C38:AE38">
    <cfRule type="cellIs" dxfId="2902" priority="103" stopIfTrue="1" operator="equal">
      <formula>$AG38</formula>
    </cfRule>
  </conditionalFormatting>
  <conditionalFormatting sqref="C38:AE38">
    <cfRule type="cellIs" dxfId="2901" priority="102" stopIfTrue="1" operator="equal">
      <formula>$AG38</formula>
    </cfRule>
  </conditionalFormatting>
  <conditionalFormatting sqref="C32:AE32">
    <cfRule type="cellIs" dxfId="2900" priority="100" stopIfTrue="1" operator="equal">
      <formula>$AG32</formula>
    </cfRule>
  </conditionalFormatting>
  <conditionalFormatting sqref="C38:AE38">
    <cfRule type="cellIs" dxfId="2899" priority="99" stopIfTrue="1" operator="equal">
      <formula>$AG38</formula>
    </cfRule>
  </conditionalFormatting>
  <conditionalFormatting sqref="C56:AE56">
    <cfRule type="cellIs" dxfId="2898" priority="98" stopIfTrue="1" operator="equal">
      <formula>$AG56</formula>
    </cfRule>
  </conditionalFormatting>
  <conditionalFormatting sqref="C56:AE56">
    <cfRule type="cellIs" dxfId="2897" priority="97" stopIfTrue="1" operator="equal">
      <formula>$AG56</formula>
    </cfRule>
  </conditionalFormatting>
  <conditionalFormatting sqref="C56:AE56">
    <cfRule type="cellIs" dxfId="2896" priority="96" stopIfTrue="1" operator="equal">
      <formula>$AG56</formula>
    </cfRule>
  </conditionalFormatting>
  <conditionalFormatting sqref="C56:AE56">
    <cfRule type="cellIs" dxfId="2895" priority="95" stopIfTrue="1" operator="equal">
      <formula>$AG56</formula>
    </cfRule>
  </conditionalFormatting>
  <conditionalFormatting sqref="C56:AE56">
    <cfRule type="cellIs" dxfId="2894" priority="94" stopIfTrue="1" operator="equal">
      <formula>$AG56</formula>
    </cfRule>
  </conditionalFormatting>
  <conditionalFormatting sqref="C44:AE44">
    <cfRule type="cellIs" dxfId="2893" priority="93" stopIfTrue="1" operator="equal">
      <formula>$AG44</formula>
    </cfRule>
  </conditionalFormatting>
  <conditionalFormatting sqref="C44:AE44">
    <cfRule type="cellIs" dxfId="2892" priority="92" stopIfTrue="1" operator="equal">
      <formula>$AG44</formula>
    </cfRule>
  </conditionalFormatting>
  <conditionalFormatting sqref="C44:AE44">
    <cfRule type="cellIs" dxfId="2891" priority="91" stopIfTrue="1" operator="equal">
      <formula>$AG44</formula>
    </cfRule>
  </conditionalFormatting>
  <conditionalFormatting sqref="C44:AE44">
    <cfRule type="cellIs" dxfId="2890" priority="90" stopIfTrue="1" operator="equal">
      <formula>$AG44</formula>
    </cfRule>
  </conditionalFormatting>
  <conditionalFormatting sqref="C44:AE44">
    <cfRule type="cellIs" dxfId="2889" priority="89" stopIfTrue="1" operator="equal">
      <formula>$AG44</formula>
    </cfRule>
  </conditionalFormatting>
  <conditionalFormatting sqref="C50:AE50">
    <cfRule type="cellIs" dxfId="2888" priority="88" stopIfTrue="1" operator="equal">
      <formula>$AG50</formula>
    </cfRule>
  </conditionalFormatting>
  <conditionalFormatting sqref="C50:AE50">
    <cfRule type="cellIs" dxfId="2887" priority="87" stopIfTrue="1" operator="equal">
      <formula>$AG50</formula>
    </cfRule>
  </conditionalFormatting>
  <conditionalFormatting sqref="C50:AE50">
    <cfRule type="cellIs" dxfId="2886" priority="86" stopIfTrue="1" operator="equal">
      <formula>$AG50</formula>
    </cfRule>
  </conditionalFormatting>
  <conditionalFormatting sqref="C50:AE50">
    <cfRule type="cellIs" dxfId="2885" priority="85" stopIfTrue="1" operator="equal">
      <formula>$AG50</formula>
    </cfRule>
  </conditionalFormatting>
  <conditionalFormatting sqref="C50:AE50">
    <cfRule type="cellIs" dxfId="2884" priority="84" stopIfTrue="1" operator="equal">
      <formula>$AG50</formula>
    </cfRule>
  </conditionalFormatting>
  <conditionalFormatting sqref="AF86:AF89">
    <cfRule type="expression" dxfId="2883" priority="83" stopIfTrue="1">
      <formula>AQ86</formula>
    </cfRule>
  </conditionalFormatting>
  <conditionalFormatting sqref="C86:AE86">
    <cfRule type="cellIs" dxfId="2882" priority="82" stopIfTrue="1" operator="equal">
      <formula>$AG86</formula>
    </cfRule>
  </conditionalFormatting>
  <conditionalFormatting sqref="C86:AE86">
    <cfRule type="cellIs" dxfId="2881" priority="81" stopIfTrue="1" operator="equal">
      <formula>$AG86</formula>
    </cfRule>
  </conditionalFormatting>
  <conditionalFormatting sqref="AF86:AF89">
    <cfRule type="expression" dxfId="2880" priority="80" stopIfTrue="1">
      <formula>AQ86</formula>
    </cfRule>
  </conditionalFormatting>
  <conditionalFormatting sqref="C86:AE86">
    <cfRule type="cellIs" dxfId="2879" priority="79" stopIfTrue="1" operator="equal">
      <formula>$AG86</formula>
    </cfRule>
  </conditionalFormatting>
  <conditionalFormatting sqref="AF86:AF89">
    <cfRule type="expression" dxfId="2878" priority="78" stopIfTrue="1">
      <formula>AQ86</formula>
    </cfRule>
  </conditionalFormatting>
  <conditionalFormatting sqref="C86:AE86">
    <cfRule type="cellIs" dxfId="2877" priority="77" stopIfTrue="1" operator="equal">
      <formula>$AG86</formula>
    </cfRule>
  </conditionalFormatting>
  <conditionalFormatting sqref="C86:AE86">
    <cfRule type="cellIs" dxfId="2876" priority="76" stopIfTrue="1" operator="equal">
      <formula>$AG86</formula>
    </cfRule>
  </conditionalFormatting>
  <conditionalFormatting sqref="AF92:AF95">
    <cfRule type="expression" dxfId="2875" priority="75" stopIfTrue="1">
      <formula>AQ92</formula>
    </cfRule>
  </conditionalFormatting>
  <conditionalFormatting sqref="C92:AE92">
    <cfRule type="cellIs" dxfId="2874" priority="74" stopIfTrue="1" operator="equal">
      <formula>$AG92</formula>
    </cfRule>
  </conditionalFormatting>
  <conditionalFormatting sqref="C92:AE92">
    <cfRule type="cellIs" dxfId="2873" priority="73" stopIfTrue="1" operator="equal">
      <formula>$AG92</formula>
    </cfRule>
  </conditionalFormatting>
  <conditionalFormatting sqref="AF92:AF95">
    <cfRule type="expression" dxfId="2872" priority="72" stopIfTrue="1">
      <formula>AQ92</formula>
    </cfRule>
  </conditionalFormatting>
  <conditionalFormatting sqref="C92:AE92">
    <cfRule type="cellIs" dxfId="2871" priority="71" stopIfTrue="1" operator="equal">
      <formula>$AG92</formula>
    </cfRule>
  </conditionalFormatting>
  <conditionalFormatting sqref="AF92:AF95">
    <cfRule type="expression" dxfId="2870" priority="70" stopIfTrue="1">
      <formula>AQ92</formula>
    </cfRule>
  </conditionalFormatting>
  <conditionalFormatting sqref="C92:AE92">
    <cfRule type="cellIs" dxfId="2869" priority="69" stopIfTrue="1" operator="equal">
      <formula>$AG92</formula>
    </cfRule>
  </conditionalFormatting>
  <conditionalFormatting sqref="C92:AE92">
    <cfRule type="cellIs" dxfId="2868" priority="68" stopIfTrue="1" operator="equal">
      <formula>$AG92</formula>
    </cfRule>
  </conditionalFormatting>
  <conditionalFormatting sqref="AF98:AF101">
    <cfRule type="expression" dxfId="2867" priority="67" stopIfTrue="1">
      <formula>AQ98</formula>
    </cfRule>
  </conditionalFormatting>
  <conditionalFormatting sqref="C98:AE98">
    <cfRule type="cellIs" dxfId="2866" priority="66" stopIfTrue="1" operator="equal">
      <formula>$AG98</formula>
    </cfRule>
  </conditionalFormatting>
  <conditionalFormatting sqref="C98:AE98">
    <cfRule type="cellIs" dxfId="2865" priority="65" stopIfTrue="1" operator="equal">
      <formula>$AG98</formula>
    </cfRule>
  </conditionalFormatting>
  <conditionalFormatting sqref="AF98:AF101">
    <cfRule type="expression" dxfId="2864" priority="64" stopIfTrue="1">
      <formula>AQ98</formula>
    </cfRule>
  </conditionalFormatting>
  <conditionalFormatting sqref="C98:AE98">
    <cfRule type="cellIs" dxfId="2863" priority="63" stopIfTrue="1" operator="equal">
      <formula>$AG98</formula>
    </cfRule>
  </conditionalFormatting>
  <conditionalFormatting sqref="AF98:AF101">
    <cfRule type="expression" dxfId="2862" priority="62" stopIfTrue="1">
      <formula>AQ98</formula>
    </cfRule>
  </conditionalFormatting>
  <conditionalFormatting sqref="C98:AE98">
    <cfRule type="cellIs" dxfId="2861" priority="61" stopIfTrue="1" operator="equal">
      <formula>$AG98</formula>
    </cfRule>
  </conditionalFormatting>
  <conditionalFormatting sqref="C98:AE98">
    <cfRule type="cellIs" dxfId="2860" priority="60" stopIfTrue="1" operator="equal">
      <formula>$AG98</formula>
    </cfRule>
  </conditionalFormatting>
  <conditionalFormatting sqref="AF104:AF107">
    <cfRule type="expression" dxfId="2859" priority="59" stopIfTrue="1">
      <formula>AQ104</formula>
    </cfRule>
  </conditionalFormatting>
  <conditionalFormatting sqref="C104:AE104">
    <cfRule type="cellIs" dxfId="2858" priority="58" stopIfTrue="1" operator="equal">
      <formula>$AG104</formula>
    </cfRule>
  </conditionalFormatting>
  <conditionalFormatting sqref="C104:AE104">
    <cfRule type="cellIs" dxfId="2857" priority="57" stopIfTrue="1" operator="equal">
      <formula>$AG104</formula>
    </cfRule>
  </conditionalFormatting>
  <conditionalFormatting sqref="AF104:AF107">
    <cfRule type="expression" dxfId="2856" priority="56" stopIfTrue="1">
      <formula>AQ104</formula>
    </cfRule>
  </conditionalFormatting>
  <conditionalFormatting sqref="C104:AE104">
    <cfRule type="cellIs" dxfId="2855" priority="55" stopIfTrue="1" operator="equal">
      <formula>$AG104</formula>
    </cfRule>
  </conditionalFormatting>
  <conditionalFormatting sqref="AF104:AF107">
    <cfRule type="expression" dxfId="2854" priority="54" stopIfTrue="1">
      <formula>AQ104</formula>
    </cfRule>
  </conditionalFormatting>
  <conditionalFormatting sqref="C104:AE104">
    <cfRule type="cellIs" dxfId="2853" priority="53" stopIfTrue="1" operator="equal">
      <formula>$AG104</formula>
    </cfRule>
  </conditionalFormatting>
  <conditionalFormatting sqref="C104:AE104">
    <cfRule type="cellIs" dxfId="2852" priority="52" stopIfTrue="1" operator="equal">
      <formula>$AG104</formula>
    </cfRule>
  </conditionalFormatting>
  <conditionalFormatting sqref="AF110:AF113">
    <cfRule type="expression" dxfId="2851" priority="51" stopIfTrue="1">
      <formula>AQ110</formula>
    </cfRule>
  </conditionalFormatting>
  <conditionalFormatting sqref="C110:AE110">
    <cfRule type="cellIs" dxfId="2850" priority="50" stopIfTrue="1" operator="equal">
      <formula>$AG110</formula>
    </cfRule>
  </conditionalFormatting>
  <conditionalFormatting sqref="C110:AE110">
    <cfRule type="cellIs" dxfId="2849" priority="49" stopIfTrue="1" operator="equal">
      <formula>$AG110</formula>
    </cfRule>
  </conditionalFormatting>
  <conditionalFormatting sqref="AF110:AF113">
    <cfRule type="expression" dxfId="2848" priority="48" stopIfTrue="1">
      <formula>AQ110</formula>
    </cfRule>
  </conditionalFormatting>
  <conditionalFormatting sqref="C110:AE110">
    <cfRule type="cellIs" dxfId="2847" priority="47" stopIfTrue="1" operator="equal">
      <formula>$AG110</formula>
    </cfRule>
  </conditionalFormatting>
  <conditionalFormatting sqref="AF110:AF113">
    <cfRule type="expression" dxfId="2846" priority="46" stopIfTrue="1">
      <formula>AQ110</formula>
    </cfRule>
  </conditionalFormatting>
  <conditionalFormatting sqref="C110:AE110">
    <cfRule type="cellIs" dxfId="2845" priority="45" stopIfTrue="1" operator="equal">
      <formula>$AG110</formula>
    </cfRule>
  </conditionalFormatting>
  <conditionalFormatting sqref="C110:AE110">
    <cfRule type="cellIs" dxfId="2844" priority="44" stopIfTrue="1" operator="equal">
      <formula>$AG110</formula>
    </cfRule>
  </conditionalFormatting>
  <conditionalFormatting sqref="AF116:AF119">
    <cfRule type="expression" dxfId="2843" priority="43" stopIfTrue="1">
      <formula>AQ116</formula>
    </cfRule>
  </conditionalFormatting>
  <conditionalFormatting sqref="C116:AE116">
    <cfRule type="cellIs" dxfId="2842" priority="42" stopIfTrue="1" operator="equal">
      <formula>$AG116</formula>
    </cfRule>
  </conditionalFormatting>
  <conditionalFormatting sqref="C116:AE116">
    <cfRule type="cellIs" dxfId="2841" priority="41" stopIfTrue="1" operator="equal">
      <formula>$AG116</formula>
    </cfRule>
  </conditionalFormatting>
  <conditionalFormatting sqref="AF116:AF119">
    <cfRule type="expression" dxfId="2840" priority="40" stopIfTrue="1">
      <formula>AQ116</formula>
    </cfRule>
  </conditionalFormatting>
  <conditionalFormatting sqref="C116:AE116">
    <cfRule type="cellIs" dxfId="2839" priority="39" stopIfTrue="1" operator="equal">
      <formula>$AG116</formula>
    </cfRule>
  </conditionalFormatting>
  <conditionalFormatting sqref="AF116:AF119">
    <cfRule type="expression" dxfId="2838" priority="38" stopIfTrue="1">
      <formula>AQ116</formula>
    </cfRule>
  </conditionalFormatting>
  <conditionalFormatting sqref="C116:AE116">
    <cfRule type="cellIs" dxfId="2837" priority="37" stopIfTrue="1" operator="equal">
      <formula>$AG116</formula>
    </cfRule>
  </conditionalFormatting>
  <conditionalFormatting sqref="C116:AE116">
    <cfRule type="cellIs" dxfId="2836" priority="36" stopIfTrue="1" operator="equal">
      <formula>$AG116</formula>
    </cfRule>
  </conditionalFormatting>
  <conditionalFormatting sqref="AF122:AF125">
    <cfRule type="expression" dxfId="2835" priority="35" stopIfTrue="1">
      <formula>AQ122</formula>
    </cfRule>
  </conditionalFormatting>
  <conditionalFormatting sqref="C122:AE122">
    <cfRule type="cellIs" dxfId="2834" priority="34" stopIfTrue="1" operator="equal">
      <formula>$AG122</formula>
    </cfRule>
  </conditionalFormatting>
  <conditionalFormatting sqref="C122:AE122">
    <cfRule type="cellIs" dxfId="2833" priority="33" stopIfTrue="1" operator="equal">
      <formula>$AG122</formula>
    </cfRule>
  </conditionalFormatting>
  <conditionalFormatting sqref="AF122:AF125">
    <cfRule type="expression" dxfId="2832" priority="32" stopIfTrue="1">
      <formula>AQ122</formula>
    </cfRule>
  </conditionalFormatting>
  <conditionalFormatting sqref="C122:AE122">
    <cfRule type="cellIs" dxfId="2831" priority="31" stopIfTrue="1" operator="equal">
      <formula>$AG122</formula>
    </cfRule>
  </conditionalFormatting>
  <conditionalFormatting sqref="AF122:AF125">
    <cfRule type="expression" dxfId="2830" priority="30" stopIfTrue="1">
      <formula>AQ122</formula>
    </cfRule>
  </conditionalFormatting>
  <conditionalFormatting sqref="C122:AE122">
    <cfRule type="cellIs" dxfId="2829" priority="29" stopIfTrue="1" operator="equal">
      <formula>$AG122</formula>
    </cfRule>
  </conditionalFormatting>
  <conditionalFormatting sqref="C122:AE122">
    <cfRule type="cellIs" dxfId="2828" priority="28" stopIfTrue="1" operator="equal">
      <formula>$AG122</formula>
    </cfRule>
  </conditionalFormatting>
  <conditionalFormatting sqref="AF128:AF131">
    <cfRule type="expression" dxfId="2827" priority="27" stopIfTrue="1">
      <formula>AQ128</formula>
    </cfRule>
  </conditionalFormatting>
  <conditionalFormatting sqref="C128:AE128">
    <cfRule type="cellIs" dxfId="2826" priority="26" stopIfTrue="1" operator="equal">
      <formula>$AG128</formula>
    </cfRule>
  </conditionalFormatting>
  <conditionalFormatting sqref="C128:AE128">
    <cfRule type="cellIs" dxfId="2825" priority="25" stopIfTrue="1" operator="equal">
      <formula>$AG128</formula>
    </cfRule>
  </conditionalFormatting>
  <conditionalFormatting sqref="AF128:AF131">
    <cfRule type="expression" dxfId="2824" priority="24" stopIfTrue="1">
      <formula>AQ128</formula>
    </cfRule>
  </conditionalFormatting>
  <conditionalFormatting sqref="C128:AE128">
    <cfRule type="cellIs" dxfId="2823" priority="23" stopIfTrue="1" operator="equal">
      <formula>$AG128</formula>
    </cfRule>
  </conditionalFormatting>
  <conditionalFormatting sqref="AF128:AF131">
    <cfRule type="expression" dxfId="2822" priority="22" stopIfTrue="1">
      <formula>AQ128</formula>
    </cfRule>
  </conditionalFormatting>
  <conditionalFormatting sqref="C128:AE128">
    <cfRule type="cellIs" dxfId="2821" priority="21" stopIfTrue="1" operator="equal">
      <formula>$AG128</formula>
    </cfRule>
  </conditionalFormatting>
  <conditionalFormatting sqref="C128:AE128">
    <cfRule type="cellIs" dxfId="2820" priority="20" stopIfTrue="1" operator="equal">
      <formula>$AG128</formula>
    </cfRule>
  </conditionalFormatting>
  <conditionalFormatting sqref="C14:M14">
    <cfRule type="cellIs" dxfId="2819" priority="19" stopIfTrue="1" operator="equal">
      <formula>$AG14</formula>
    </cfRule>
  </conditionalFormatting>
  <conditionalFormatting sqref="C26:M26">
    <cfRule type="cellIs" dxfId="2818" priority="18" stopIfTrue="1" operator="equal">
      <formula>$AG26</formula>
    </cfRule>
  </conditionalFormatting>
  <conditionalFormatting sqref="C32:M32">
    <cfRule type="cellIs" dxfId="2817" priority="16" stopIfTrue="1" operator="equal">
      <formula>$AG32</formula>
    </cfRule>
  </conditionalFormatting>
  <conditionalFormatting sqref="C38:M38">
    <cfRule type="cellIs" dxfId="2816" priority="15" stopIfTrue="1" operator="equal">
      <formula>$AG38</formula>
    </cfRule>
  </conditionalFormatting>
  <conditionalFormatting sqref="C44:M44">
    <cfRule type="cellIs" dxfId="2815" priority="14" stopIfTrue="1" operator="equal">
      <formula>$AG44</formula>
    </cfRule>
  </conditionalFormatting>
  <conditionalFormatting sqref="C50:M50">
    <cfRule type="cellIs" dxfId="2814" priority="13" stopIfTrue="1" operator="equal">
      <formula>$AG50</formula>
    </cfRule>
  </conditionalFormatting>
  <conditionalFormatting sqref="C56:M56">
    <cfRule type="cellIs" dxfId="2813" priority="12" stopIfTrue="1" operator="equal">
      <formula>$AG56</formula>
    </cfRule>
  </conditionalFormatting>
  <conditionalFormatting sqref="C62:M62">
    <cfRule type="cellIs" dxfId="2812" priority="11" stopIfTrue="1" operator="equal">
      <formula>$AG62</formula>
    </cfRule>
  </conditionalFormatting>
  <conditionalFormatting sqref="C68:M68">
    <cfRule type="cellIs" dxfId="2811" priority="10" stopIfTrue="1" operator="equal">
      <formula>$AG68</formula>
    </cfRule>
  </conditionalFormatting>
  <conditionalFormatting sqref="C74:M74">
    <cfRule type="cellIs" dxfId="2810" priority="9" stopIfTrue="1" operator="equal">
      <formula>$AG74</formula>
    </cfRule>
  </conditionalFormatting>
  <conditionalFormatting sqref="C86:M86">
    <cfRule type="cellIs" dxfId="2809" priority="8" stopIfTrue="1" operator="equal">
      <formula>$AG86</formula>
    </cfRule>
  </conditionalFormatting>
  <conditionalFormatting sqref="C92:M92">
    <cfRule type="cellIs" dxfId="2808" priority="7" stopIfTrue="1" operator="equal">
      <formula>$AG92</formula>
    </cfRule>
  </conditionalFormatting>
  <conditionalFormatting sqref="C98:M98">
    <cfRule type="cellIs" dxfId="2807" priority="6" stopIfTrue="1" operator="equal">
      <formula>$AG98</formula>
    </cfRule>
  </conditionalFormatting>
  <conditionalFormatting sqref="C104:M104">
    <cfRule type="cellIs" dxfId="2806" priority="5" stopIfTrue="1" operator="equal">
      <formula>$AG104</formula>
    </cfRule>
  </conditionalFormatting>
  <conditionalFormatting sqref="C110:M110">
    <cfRule type="cellIs" dxfId="2805" priority="4" stopIfTrue="1" operator="equal">
      <formula>$AG110</formula>
    </cfRule>
  </conditionalFormatting>
  <conditionalFormatting sqref="C116:M116">
    <cfRule type="cellIs" dxfId="2804" priority="3" stopIfTrue="1" operator="equal">
      <formula>$AG116</formula>
    </cfRule>
  </conditionalFormatting>
  <conditionalFormatting sqref="C122:M122">
    <cfRule type="cellIs" dxfId="2803" priority="2" stopIfTrue="1" operator="equal">
      <formula>$AG122</formula>
    </cfRule>
  </conditionalFormatting>
  <conditionalFormatting sqref="C128:M128">
    <cfRule type="cellIs" dxfId="2802" priority="1" stopIfTrue="1" operator="equal">
      <formula>$AG128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31" man="1"/>
    <brk id="53" max="31" man="1"/>
    <brk id="77" max="31" man="1"/>
    <brk id="101" max="31" man="1"/>
    <brk id="125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9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32" width="3.7109375" style="35" customWidth="1"/>
    <col min="33" max="33" width="11.7109375" style="35" customWidth="1"/>
    <col min="34" max="34" width="6.7109375" style="35" customWidth="1"/>
    <col min="35" max="16384" width="9.140625" style="35"/>
  </cols>
  <sheetData>
    <row r="1" spans="1:37" ht="21.95" customHeight="1" x14ac:dyDescent="0.2">
      <c r="A1" s="14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53" t="s">
        <v>72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33"/>
      <c r="AG1" s="34"/>
    </row>
    <row r="2" spans="1:37" ht="5.0999999999999996" customHeight="1" thickBot="1" x14ac:dyDescent="0.25">
      <c r="A2" s="16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37"/>
      <c r="T2" s="1"/>
      <c r="U2" s="1"/>
      <c r="V2" s="1"/>
      <c r="W2" s="1"/>
      <c r="X2" s="1"/>
      <c r="Y2" s="1"/>
      <c r="Z2" s="1"/>
      <c r="AA2" s="1"/>
      <c r="AB2" s="1"/>
      <c r="AC2" s="36"/>
      <c r="AD2" s="36"/>
      <c r="AE2" s="36"/>
      <c r="AF2" s="36"/>
      <c r="AG2" s="39"/>
    </row>
    <row r="3" spans="1:37" ht="21.95" customHeight="1" thickBot="1" x14ac:dyDescent="0.25">
      <c r="A3" s="16" t="s">
        <v>0</v>
      </c>
      <c r="B3" s="17">
        <v>10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116"/>
      <c r="N3" s="116"/>
      <c r="O3" s="116"/>
      <c r="P3" s="116"/>
      <c r="Q3" s="116"/>
      <c r="R3" s="38"/>
      <c r="S3" s="117" t="s">
        <v>51</v>
      </c>
      <c r="T3" s="1"/>
      <c r="U3" s="1"/>
      <c r="V3" s="1"/>
      <c r="W3" s="1"/>
      <c r="X3" s="1"/>
      <c r="Y3" s="1"/>
      <c r="Z3" s="1"/>
      <c r="AA3" s="1"/>
      <c r="AB3" s="1"/>
      <c r="AC3" s="36"/>
      <c r="AD3" s="36"/>
      <c r="AE3" s="36"/>
      <c r="AF3" s="36"/>
      <c r="AG3" s="39"/>
    </row>
    <row r="4" spans="1:37" ht="5.0999999999999996" customHeight="1" thickBot="1" x14ac:dyDescent="0.3">
      <c r="A4" s="18"/>
      <c r="B4" s="19"/>
      <c r="C4" s="20"/>
      <c r="D4" s="20"/>
      <c r="E4" s="2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21"/>
      <c r="S4" s="19"/>
      <c r="T4" s="19"/>
      <c r="U4" s="19"/>
      <c r="V4" s="19"/>
      <c r="W4" s="19"/>
      <c r="X4" s="19"/>
      <c r="Y4" s="19"/>
      <c r="Z4" s="19"/>
      <c r="AA4" s="19"/>
      <c r="AB4" s="19"/>
      <c r="AC4" s="41"/>
      <c r="AD4" s="41"/>
      <c r="AE4" s="41"/>
      <c r="AF4" s="41"/>
      <c r="AG4" s="42"/>
    </row>
    <row r="5" spans="1:37" s="54" customFormat="1" ht="114.95" customHeight="1" thickBot="1" x14ac:dyDescent="0.25">
      <c r="A5" s="22" t="s">
        <v>2</v>
      </c>
      <c r="B5" s="22" t="s">
        <v>3</v>
      </c>
      <c r="C5" s="118" t="s">
        <v>42</v>
      </c>
      <c r="D5" s="118" t="s">
        <v>52</v>
      </c>
      <c r="E5" s="118" t="s">
        <v>53</v>
      </c>
      <c r="F5" s="118" t="s">
        <v>39</v>
      </c>
      <c r="G5" s="118" t="s">
        <v>54</v>
      </c>
      <c r="H5" s="124" t="s">
        <v>55</v>
      </c>
      <c r="I5" s="93" t="s">
        <v>35</v>
      </c>
      <c r="J5" s="93" t="s">
        <v>36</v>
      </c>
      <c r="K5" s="121" t="s">
        <v>68</v>
      </c>
      <c r="L5" s="121" t="s">
        <v>69</v>
      </c>
      <c r="M5" s="118" t="s">
        <v>56</v>
      </c>
      <c r="N5" s="121" t="s">
        <v>70</v>
      </c>
      <c r="O5" s="118" t="s">
        <v>57</v>
      </c>
      <c r="P5" s="118" t="s">
        <v>58</v>
      </c>
      <c r="Q5" s="118" t="s">
        <v>30</v>
      </c>
      <c r="R5" s="119" t="s">
        <v>29</v>
      </c>
      <c r="S5" s="121" t="s">
        <v>59</v>
      </c>
      <c r="T5" s="121" t="s">
        <v>27</v>
      </c>
      <c r="U5" s="121" t="s">
        <v>48</v>
      </c>
      <c r="V5" s="135" t="s">
        <v>60</v>
      </c>
      <c r="W5" s="92" t="s">
        <v>26</v>
      </c>
      <c r="X5" s="92" t="s">
        <v>25</v>
      </c>
      <c r="Y5" s="92" t="s">
        <v>71</v>
      </c>
      <c r="Z5" s="92" t="s">
        <v>61</v>
      </c>
      <c r="AA5" s="92" t="s">
        <v>62</v>
      </c>
      <c r="AB5" s="92" t="s">
        <v>63</v>
      </c>
      <c r="AC5" s="92" t="s">
        <v>64</v>
      </c>
      <c r="AD5" s="92" t="s">
        <v>65</v>
      </c>
      <c r="AE5" s="73" t="s">
        <v>66</v>
      </c>
      <c r="AF5" s="73" t="s">
        <v>19</v>
      </c>
      <c r="AG5" s="22" t="s">
        <v>14</v>
      </c>
      <c r="AH5" s="11" t="s">
        <v>4</v>
      </c>
    </row>
    <row r="6" spans="1:37" s="44" customFormat="1" ht="15.6" customHeight="1" x14ac:dyDescent="0.2">
      <c r="A6" s="55"/>
      <c r="B6" s="23" t="s">
        <v>5</v>
      </c>
      <c r="C6" s="78"/>
      <c r="D6" s="80">
        <v>0</v>
      </c>
      <c r="E6" s="80">
        <v>1</v>
      </c>
      <c r="F6" s="80">
        <v>0</v>
      </c>
      <c r="G6" s="80">
        <v>1</v>
      </c>
      <c r="H6" s="126">
        <v>0</v>
      </c>
      <c r="I6" s="97" t="s">
        <v>45</v>
      </c>
      <c r="J6" s="97" t="s">
        <v>45</v>
      </c>
      <c r="K6" s="96">
        <v>0</v>
      </c>
      <c r="L6" s="98">
        <v>2</v>
      </c>
      <c r="M6" s="80">
        <v>1</v>
      </c>
      <c r="N6" s="80">
        <v>0</v>
      </c>
      <c r="O6" s="80">
        <v>0</v>
      </c>
      <c r="P6" s="80">
        <v>0</v>
      </c>
      <c r="Q6" s="80">
        <v>2</v>
      </c>
      <c r="R6" s="80">
        <v>1</v>
      </c>
      <c r="S6" s="126">
        <v>5</v>
      </c>
      <c r="T6" s="96">
        <v>0</v>
      </c>
      <c r="U6" s="96">
        <v>0</v>
      </c>
      <c r="V6" s="136" t="s">
        <v>45</v>
      </c>
      <c r="W6" s="95">
        <v>1</v>
      </c>
      <c r="X6" s="95">
        <v>3</v>
      </c>
      <c r="Y6" s="95">
        <v>4</v>
      </c>
      <c r="Z6" s="95">
        <v>2</v>
      </c>
      <c r="AA6" s="95">
        <v>0</v>
      </c>
      <c r="AB6" s="95">
        <v>0</v>
      </c>
      <c r="AC6" s="137">
        <v>0</v>
      </c>
      <c r="AD6" s="79">
        <v>1</v>
      </c>
      <c r="AE6" s="79">
        <v>0</v>
      </c>
      <c r="AF6" s="134">
        <v>4</v>
      </c>
      <c r="AG6" s="26" t="s">
        <v>6</v>
      </c>
      <c r="AH6" s="43"/>
      <c r="AI6" s="47"/>
      <c r="AJ6" s="47"/>
      <c r="AK6" s="47"/>
    </row>
    <row r="7" spans="1:37" s="44" customFormat="1" ht="15.6" customHeight="1" x14ac:dyDescent="0.15">
      <c r="A7" s="154">
        <v>5.01</v>
      </c>
      <c r="B7" s="24" t="s">
        <v>7</v>
      </c>
      <c r="C7" s="115">
        <v>7</v>
      </c>
      <c r="D7" s="84">
        <v>2</v>
      </c>
      <c r="E7" s="84">
        <v>4</v>
      </c>
      <c r="F7" s="84">
        <v>2</v>
      </c>
      <c r="G7" s="84">
        <v>0</v>
      </c>
      <c r="H7" s="127">
        <v>0</v>
      </c>
      <c r="I7" s="102" t="s">
        <v>45</v>
      </c>
      <c r="J7" s="102" t="s">
        <v>45</v>
      </c>
      <c r="K7" s="101">
        <v>1</v>
      </c>
      <c r="L7" s="103">
        <v>2</v>
      </c>
      <c r="M7" s="84">
        <v>5</v>
      </c>
      <c r="N7" s="84">
        <v>0</v>
      </c>
      <c r="O7" s="84">
        <v>0</v>
      </c>
      <c r="P7" s="84">
        <v>2</v>
      </c>
      <c r="Q7" s="84">
        <v>2</v>
      </c>
      <c r="R7" s="84">
        <v>1</v>
      </c>
      <c r="S7" s="127">
        <v>0</v>
      </c>
      <c r="T7" s="101">
        <v>0</v>
      </c>
      <c r="U7" s="101">
        <v>0</v>
      </c>
      <c r="V7" s="130"/>
      <c r="W7" s="100">
        <v>0</v>
      </c>
      <c r="X7" s="100">
        <v>0</v>
      </c>
      <c r="Y7" s="100">
        <v>0</v>
      </c>
      <c r="Z7" s="100">
        <v>0</v>
      </c>
      <c r="AA7" s="100">
        <v>0</v>
      </c>
      <c r="AB7" s="100">
        <v>0</v>
      </c>
      <c r="AC7" s="138">
        <v>0</v>
      </c>
      <c r="AD7" s="83">
        <v>0</v>
      </c>
      <c r="AE7" s="83">
        <v>0</v>
      </c>
      <c r="AF7" s="85"/>
      <c r="AG7" s="27">
        <f>SUM(C7:AE7)</f>
        <v>28</v>
      </c>
      <c r="AH7" s="12"/>
      <c r="AI7" s="47"/>
      <c r="AJ7" s="47"/>
      <c r="AK7" s="47"/>
    </row>
    <row r="8" spans="1:37" s="44" customFormat="1" ht="15.6" customHeight="1" x14ac:dyDescent="0.2">
      <c r="A8" s="162" t="s">
        <v>67</v>
      </c>
      <c r="B8" s="24" t="s">
        <v>8</v>
      </c>
      <c r="C8" s="115">
        <f>C7</f>
        <v>7</v>
      </c>
      <c r="D8" s="87">
        <f t="shared" ref="D8:AE8" si="0">C8-D6+D7</f>
        <v>9</v>
      </c>
      <c r="E8" s="87">
        <f>D8-E6+E7</f>
        <v>12</v>
      </c>
      <c r="F8" s="87">
        <f>E8-F6+F7</f>
        <v>14</v>
      </c>
      <c r="G8" s="87">
        <f t="shared" ref="G8:AC8" si="1">F8-G6+G7</f>
        <v>13</v>
      </c>
      <c r="H8" s="128">
        <f t="shared" si="1"/>
        <v>13</v>
      </c>
      <c r="I8" s="107" t="s">
        <v>45</v>
      </c>
      <c r="J8" s="107" t="s">
        <v>45</v>
      </c>
      <c r="K8" s="106">
        <f>H8-K6+K7</f>
        <v>14</v>
      </c>
      <c r="L8" s="108">
        <f t="shared" ref="L8" si="2">K8-L6+L7</f>
        <v>14</v>
      </c>
      <c r="M8" s="87">
        <f t="shared" ref="M8" si="3">L8-M6+M7</f>
        <v>18</v>
      </c>
      <c r="N8" s="87">
        <f t="shared" ref="N8" si="4">M8-N6+N7</f>
        <v>18</v>
      </c>
      <c r="O8" s="87">
        <f t="shared" ref="O8" si="5">N8-O6+O7</f>
        <v>18</v>
      </c>
      <c r="P8" s="87">
        <f t="shared" ref="P8" si="6">O8-P6+P7</f>
        <v>20</v>
      </c>
      <c r="Q8" s="87">
        <f t="shared" ref="Q8" si="7">P8-Q6+Q7</f>
        <v>20</v>
      </c>
      <c r="R8" s="87">
        <f t="shared" ref="R8" si="8">Q8-R6+R7</f>
        <v>20</v>
      </c>
      <c r="S8" s="128">
        <f t="shared" ref="S8" si="9">R8-S6+S7</f>
        <v>15</v>
      </c>
      <c r="T8" s="106">
        <f t="shared" ref="T8" si="10">S8-T6+T7</f>
        <v>15</v>
      </c>
      <c r="U8" s="106">
        <f t="shared" ref="U8" si="11">T8-U6+U7</f>
        <v>15</v>
      </c>
      <c r="V8" s="139" t="s">
        <v>45</v>
      </c>
      <c r="W8" s="105">
        <f>U8-W6+W7</f>
        <v>14</v>
      </c>
      <c r="X8" s="105">
        <f t="shared" ref="X8" si="12">W8-X6+X7</f>
        <v>11</v>
      </c>
      <c r="Y8" s="105">
        <f t="shared" ref="Y8" si="13">X8-Y6+Y7</f>
        <v>7</v>
      </c>
      <c r="Z8" s="105">
        <f t="shared" ref="Z8" si="14">Y8-Z6+Z7</f>
        <v>5</v>
      </c>
      <c r="AA8" s="105">
        <f t="shared" si="1"/>
        <v>5</v>
      </c>
      <c r="AB8" s="105">
        <f t="shared" si="1"/>
        <v>5</v>
      </c>
      <c r="AC8" s="140">
        <f t="shared" si="1"/>
        <v>5</v>
      </c>
      <c r="AD8" s="86">
        <f t="shared" si="0"/>
        <v>4</v>
      </c>
      <c r="AE8" s="86">
        <f t="shared" si="0"/>
        <v>4</v>
      </c>
      <c r="AF8" s="133">
        <f>AE8-AF6</f>
        <v>0</v>
      </c>
      <c r="AG8" s="28"/>
      <c r="AH8" s="3">
        <f>MAX(C8:AF8)</f>
        <v>20</v>
      </c>
      <c r="AI8" s="47"/>
      <c r="AJ8" s="47"/>
      <c r="AK8" s="47"/>
    </row>
    <row r="9" spans="1:37" s="44" customFormat="1" ht="15.6" customHeight="1" x14ac:dyDescent="0.2">
      <c r="A9" s="163"/>
      <c r="B9" s="24" t="s">
        <v>9</v>
      </c>
      <c r="C9" s="146"/>
      <c r="D9" s="147"/>
      <c r="E9" s="147"/>
      <c r="F9" s="147"/>
      <c r="G9" s="147"/>
      <c r="H9" s="129">
        <v>5.09</v>
      </c>
      <c r="I9" s="148"/>
      <c r="J9" s="131" t="s">
        <v>45</v>
      </c>
      <c r="K9" s="148"/>
      <c r="L9" s="148"/>
      <c r="M9" s="125">
        <v>5.13</v>
      </c>
      <c r="N9" s="147"/>
      <c r="O9" s="147"/>
      <c r="P9" s="147"/>
      <c r="Q9" s="147"/>
      <c r="R9" s="125">
        <v>5.21</v>
      </c>
      <c r="S9" s="147"/>
      <c r="T9" s="148"/>
      <c r="U9" s="148"/>
      <c r="V9" s="149" t="s">
        <v>45</v>
      </c>
      <c r="W9" s="141">
        <v>5.27</v>
      </c>
      <c r="X9" s="148"/>
      <c r="Y9" s="148"/>
      <c r="Z9" s="148"/>
      <c r="AA9" s="148"/>
      <c r="AB9" s="148"/>
      <c r="AC9" s="142">
        <v>5.36</v>
      </c>
      <c r="AD9" s="147"/>
      <c r="AE9" s="147"/>
      <c r="AF9" s="150">
        <v>5.4</v>
      </c>
      <c r="AG9" s="29">
        <v>39</v>
      </c>
      <c r="AH9" s="12"/>
      <c r="AI9" s="47"/>
      <c r="AJ9" s="47"/>
      <c r="AK9" s="47"/>
    </row>
    <row r="10" spans="1:37" s="44" customFormat="1" ht="15.6" customHeight="1" x14ac:dyDescent="0.2">
      <c r="A10" s="164"/>
      <c r="B10" s="25" t="s">
        <v>10</v>
      </c>
      <c r="C10" s="151">
        <v>5.01</v>
      </c>
      <c r="D10" s="152"/>
      <c r="E10" s="152"/>
      <c r="F10" s="152"/>
      <c r="G10" s="152"/>
      <c r="H10" s="132">
        <f>H9</f>
        <v>5.09</v>
      </c>
      <c r="I10" s="148"/>
      <c r="J10" s="113" t="s">
        <v>45</v>
      </c>
      <c r="K10" s="152"/>
      <c r="L10" s="152"/>
      <c r="M10" s="91">
        <v>5.14</v>
      </c>
      <c r="N10" s="152"/>
      <c r="O10" s="152"/>
      <c r="P10" s="152"/>
      <c r="Q10" s="152"/>
      <c r="R10" s="91">
        <v>5.22</v>
      </c>
      <c r="S10" s="152"/>
      <c r="T10" s="152"/>
      <c r="U10" s="152"/>
      <c r="V10" s="148"/>
      <c r="W10" s="143">
        <f>W9</f>
        <v>5.27</v>
      </c>
      <c r="X10" s="152"/>
      <c r="Y10" s="152"/>
      <c r="Z10" s="152"/>
      <c r="AA10" s="152"/>
      <c r="AB10" s="152"/>
      <c r="AC10" s="144">
        <f>AC9</f>
        <v>5.36</v>
      </c>
      <c r="AD10" s="152"/>
      <c r="AE10" s="152"/>
      <c r="AF10" s="153"/>
      <c r="AG10" s="28"/>
      <c r="AH10" s="13"/>
      <c r="AI10" s="47"/>
      <c r="AJ10" s="47"/>
      <c r="AK10" s="47"/>
    </row>
    <row r="11" spans="1:37" s="44" customFormat="1" ht="15.6" customHeight="1" thickBot="1" x14ac:dyDescent="0.25">
      <c r="A11" s="155">
        <v>208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  <c r="AG11" s="52"/>
      <c r="AH11" s="3"/>
      <c r="AI11" s="47"/>
      <c r="AJ11" s="47"/>
      <c r="AK11" s="47"/>
    </row>
    <row r="12" spans="1:37" ht="15.6" customHeight="1" x14ac:dyDescent="0.2">
      <c r="A12" s="156"/>
      <c r="B12" s="23" t="s">
        <v>5</v>
      </c>
      <c r="C12" s="78"/>
      <c r="D12" s="80">
        <v>0</v>
      </c>
      <c r="E12" s="80">
        <v>0</v>
      </c>
      <c r="F12" s="80">
        <v>0</v>
      </c>
      <c r="G12" s="80">
        <v>0</v>
      </c>
      <c r="H12" s="126">
        <v>5</v>
      </c>
      <c r="I12" s="97" t="s">
        <v>45</v>
      </c>
      <c r="J12" s="97" t="s">
        <v>45</v>
      </c>
      <c r="K12" s="96">
        <v>1</v>
      </c>
      <c r="L12" s="98">
        <v>3</v>
      </c>
      <c r="M12" s="80">
        <v>1</v>
      </c>
      <c r="N12" s="80">
        <v>9</v>
      </c>
      <c r="O12" s="80">
        <v>6</v>
      </c>
      <c r="P12" s="80">
        <v>2</v>
      </c>
      <c r="Q12" s="80">
        <v>5</v>
      </c>
      <c r="R12" s="80">
        <v>0</v>
      </c>
      <c r="S12" s="126">
        <v>0</v>
      </c>
      <c r="T12" s="96">
        <v>0</v>
      </c>
      <c r="U12" s="96">
        <v>1</v>
      </c>
      <c r="V12" s="136">
        <v>0</v>
      </c>
      <c r="W12" s="95" t="s">
        <v>45</v>
      </c>
      <c r="X12" s="95" t="s">
        <v>45</v>
      </c>
      <c r="Y12" s="95" t="s">
        <v>45</v>
      </c>
      <c r="Z12" s="95" t="s">
        <v>45</v>
      </c>
      <c r="AA12" s="95" t="s">
        <v>45</v>
      </c>
      <c r="AB12" s="95" t="s">
        <v>45</v>
      </c>
      <c r="AC12" s="137" t="s">
        <v>45</v>
      </c>
      <c r="AD12" s="79" t="s">
        <v>45</v>
      </c>
      <c r="AE12" s="79" t="s">
        <v>45</v>
      </c>
      <c r="AF12" s="134" t="s">
        <v>45</v>
      </c>
      <c r="AG12" s="26" t="s">
        <v>6</v>
      </c>
      <c r="AH12" s="43"/>
      <c r="AI12" s="47"/>
      <c r="AJ12" s="47"/>
      <c r="AK12" s="47"/>
    </row>
    <row r="13" spans="1:37" ht="15.6" customHeight="1" x14ac:dyDescent="0.2">
      <c r="A13" s="154">
        <v>7</v>
      </c>
      <c r="B13" s="24" t="s">
        <v>7</v>
      </c>
      <c r="C13" s="115">
        <v>10</v>
      </c>
      <c r="D13" s="84">
        <v>4</v>
      </c>
      <c r="E13" s="84">
        <v>3</v>
      </c>
      <c r="F13" s="84">
        <v>4</v>
      </c>
      <c r="G13" s="84">
        <v>4</v>
      </c>
      <c r="H13" s="127">
        <v>0</v>
      </c>
      <c r="I13" s="102" t="s">
        <v>45</v>
      </c>
      <c r="J13" s="102" t="s">
        <v>45</v>
      </c>
      <c r="K13" s="101">
        <v>4</v>
      </c>
      <c r="L13" s="103">
        <v>0</v>
      </c>
      <c r="M13" s="84">
        <v>2</v>
      </c>
      <c r="N13" s="84">
        <v>2</v>
      </c>
      <c r="O13" s="84">
        <v>0</v>
      </c>
      <c r="P13" s="84">
        <v>0</v>
      </c>
      <c r="Q13" s="84">
        <v>0</v>
      </c>
      <c r="R13" s="84">
        <v>0</v>
      </c>
      <c r="S13" s="127">
        <v>0</v>
      </c>
      <c r="T13" s="101">
        <v>0</v>
      </c>
      <c r="U13" s="101">
        <v>0</v>
      </c>
      <c r="V13" s="148"/>
      <c r="W13" s="100" t="s">
        <v>45</v>
      </c>
      <c r="X13" s="100" t="s">
        <v>45</v>
      </c>
      <c r="Y13" s="100" t="s">
        <v>45</v>
      </c>
      <c r="Z13" s="100" t="s">
        <v>45</v>
      </c>
      <c r="AA13" s="100" t="s">
        <v>45</v>
      </c>
      <c r="AB13" s="100" t="s">
        <v>45</v>
      </c>
      <c r="AC13" s="138" t="s">
        <v>45</v>
      </c>
      <c r="AD13" s="83" t="s">
        <v>45</v>
      </c>
      <c r="AE13" s="83" t="s">
        <v>45</v>
      </c>
      <c r="AF13" s="85"/>
      <c r="AG13" s="27">
        <f>SUM(C13:AE13)</f>
        <v>33</v>
      </c>
      <c r="AH13" s="12"/>
      <c r="AI13" s="47"/>
      <c r="AJ13" s="47"/>
      <c r="AK13" s="47"/>
    </row>
    <row r="14" spans="1:37" ht="15.6" customHeight="1" x14ac:dyDescent="0.2">
      <c r="A14" s="162" t="s">
        <v>67</v>
      </c>
      <c r="B14" s="24" t="s">
        <v>8</v>
      </c>
      <c r="C14" s="115">
        <f>C13</f>
        <v>10</v>
      </c>
      <c r="D14" s="87">
        <f t="shared" ref="D14" si="15">C14-D12+D13</f>
        <v>14</v>
      </c>
      <c r="E14" s="87">
        <f>D14-E12+E13</f>
        <v>17</v>
      </c>
      <c r="F14" s="87">
        <f>E14-F12+F13</f>
        <v>21</v>
      </c>
      <c r="G14" s="87">
        <f t="shared" ref="G14" si="16">F14-G12+G13</f>
        <v>25</v>
      </c>
      <c r="H14" s="128">
        <f t="shared" ref="H14" si="17">G14-H12+H13</f>
        <v>20</v>
      </c>
      <c r="I14" s="107" t="s">
        <v>45</v>
      </c>
      <c r="J14" s="107" t="s">
        <v>45</v>
      </c>
      <c r="K14" s="106">
        <f>H14-K12+K13</f>
        <v>23</v>
      </c>
      <c r="L14" s="108">
        <f t="shared" ref="L14" si="18">K14-L12+L13</f>
        <v>20</v>
      </c>
      <c r="M14" s="87">
        <f t="shared" ref="M14" si="19">L14-M12+M13</f>
        <v>21</v>
      </c>
      <c r="N14" s="87">
        <f t="shared" ref="N14" si="20">M14-N12+N13</f>
        <v>14</v>
      </c>
      <c r="O14" s="87">
        <f t="shared" ref="O14" si="21">N14-O12+O13</f>
        <v>8</v>
      </c>
      <c r="P14" s="87">
        <f t="shared" ref="P14" si="22">O14-P12+P13</f>
        <v>6</v>
      </c>
      <c r="Q14" s="87">
        <f t="shared" ref="Q14" si="23">P14-Q12+Q13</f>
        <v>1</v>
      </c>
      <c r="R14" s="87">
        <f t="shared" ref="R14" si="24">Q14-R12+R13</f>
        <v>1</v>
      </c>
      <c r="S14" s="128">
        <f t="shared" ref="S14" si="25">R14-S12+S13</f>
        <v>1</v>
      </c>
      <c r="T14" s="106">
        <f t="shared" ref="T14" si="26">S14-T12+T13</f>
        <v>1</v>
      </c>
      <c r="U14" s="106">
        <f t="shared" ref="U14" si="27">T14-U12+U13</f>
        <v>0</v>
      </c>
      <c r="V14" s="139">
        <f t="shared" ref="V14" si="28">U14-V12+V13</f>
        <v>0</v>
      </c>
      <c r="W14" s="105" t="s">
        <v>45</v>
      </c>
      <c r="X14" s="105" t="s">
        <v>45</v>
      </c>
      <c r="Y14" s="105" t="s">
        <v>45</v>
      </c>
      <c r="Z14" s="105" t="s">
        <v>45</v>
      </c>
      <c r="AA14" s="105" t="s">
        <v>45</v>
      </c>
      <c r="AB14" s="105" t="s">
        <v>45</v>
      </c>
      <c r="AC14" s="140" t="s">
        <v>45</v>
      </c>
      <c r="AD14" s="86" t="s">
        <v>45</v>
      </c>
      <c r="AE14" s="86" t="s">
        <v>45</v>
      </c>
      <c r="AF14" s="133" t="s">
        <v>45</v>
      </c>
      <c r="AG14" s="28"/>
      <c r="AH14" s="3">
        <f>MAX(C14:AF14)</f>
        <v>25</v>
      </c>
      <c r="AI14" s="47"/>
      <c r="AJ14" s="47"/>
      <c r="AK14" s="47"/>
    </row>
    <row r="15" spans="1:37" ht="15.6" customHeight="1" x14ac:dyDescent="0.2">
      <c r="A15" s="163"/>
      <c r="B15" s="24" t="s">
        <v>9</v>
      </c>
      <c r="C15" s="146"/>
      <c r="D15" s="147"/>
      <c r="E15" s="147"/>
      <c r="F15" s="147"/>
      <c r="G15" s="147"/>
      <c r="H15" s="129">
        <v>7.08</v>
      </c>
      <c r="I15" s="148"/>
      <c r="J15" s="131" t="s">
        <v>45</v>
      </c>
      <c r="K15" s="148"/>
      <c r="L15" s="148"/>
      <c r="M15" s="125">
        <v>7.13</v>
      </c>
      <c r="N15" s="147"/>
      <c r="O15" s="147"/>
      <c r="P15" s="147"/>
      <c r="Q15" s="147"/>
      <c r="R15" s="125">
        <v>7.22</v>
      </c>
      <c r="S15" s="147"/>
      <c r="T15" s="148"/>
      <c r="U15" s="148"/>
      <c r="V15" s="149">
        <v>7.26</v>
      </c>
      <c r="W15" s="141" t="s">
        <v>45</v>
      </c>
      <c r="X15" s="148"/>
      <c r="Y15" s="148"/>
      <c r="Z15" s="148"/>
      <c r="AA15" s="148"/>
      <c r="AB15" s="148"/>
      <c r="AC15" s="142" t="s">
        <v>45</v>
      </c>
      <c r="AD15" s="147"/>
      <c r="AE15" s="147"/>
      <c r="AF15" s="150" t="s">
        <v>45</v>
      </c>
      <c r="AG15" s="29">
        <v>26</v>
      </c>
      <c r="AH15" s="12"/>
      <c r="AI15" s="47"/>
      <c r="AJ15" s="47"/>
      <c r="AK15" s="47"/>
    </row>
    <row r="16" spans="1:37" ht="15.6" customHeight="1" x14ac:dyDescent="0.2">
      <c r="A16" s="164"/>
      <c r="B16" s="25" t="s">
        <v>10</v>
      </c>
      <c r="C16" s="151">
        <v>7</v>
      </c>
      <c r="D16" s="152"/>
      <c r="E16" s="152"/>
      <c r="F16" s="152"/>
      <c r="G16" s="152"/>
      <c r="H16" s="132">
        <f>H15</f>
        <v>7.08</v>
      </c>
      <c r="I16" s="148"/>
      <c r="J16" s="113" t="s">
        <v>45</v>
      </c>
      <c r="K16" s="152"/>
      <c r="L16" s="152"/>
      <c r="M16" s="91">
        <f>M15</f>
        <v>7.13</v>
      </c>
      <c r="N16" s="152"/>
      <c r="O16" s="152"/>
      <c r="P16" s="152"/>
      <c r="Q16" s="152"/>
      <c r="R16" s="91">
        <f>R15</f>
        <v>7.22</v>
      </c>
      <c r="S16" s="152"/>
      <c r="T16" s="152"/>
      <c r="U16" s="152"/>
      <c r="V16" s="148"/>
      <c r="W16" s="143" t="s">
        <v>45</v>
      </c>
      <c r="X16" s="152"/>
      <c r="Y16" s="152"/>
      <c r="Z16" s="152"/>
      <c r="AA16" s="152"/>
      <c r="AB16" s="152"/>
      <c r="AC16" s="144" t="s">
        <v>45</v>
      </c>
      <c r="AD16" s="152"/>
      <c r="AE16" s="152"/>
      <c r="AF16" s="153"/>
      <c r="AG16" s="28"/>
      <c r="AH16" s="13"/>
      <c r="AI16" s="47"/>
      <c r="AJ16" s="47"/>
      <c r="AK16" s="47"/>
    </row>
    <row r="17" spans="1:37" ht="15.6" customHeight="1" thickBot="1" x14ac:dyDescent="0.25">
      <c r="A17" s="155">
        <v>208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1"/>
      <c r="AG17" s="52"/>
      <c r="AH17" s="3"/>
      <c r="AI17" s="47"/>
      <c r="AJ17" s="47"/>
      <c r="AK17" s="47"/>
    </row>
    <row r="18" spans="1:37" ht="15.6" customHeight="1" x14ac:dyDescent="0.2">
      <c r="A18" s="156"/>
      <c r="B18" s="23" t="s">
        <v>5</v>
      </c>
      <c r="C18" s="78"/>
      <c r="D18" s="80">
        <v>0</v>
      </c>
      <c r="E18" s="80">
        <v>1</v>
      </c>
      <c r="F18" s="80">
        <v>1</v>
      </c>
      <c r="G18" s="80">
        <v>0</v>
      </c>
      <c r="H18" s="126">
        <v>8</v>
      </c>
      <c r="I18" s="97" t="s">
        <v>45</v>
      </c>
      <c r="J18" s="97" t="s">
        <v>45</v>
      </c>
      <c r="K18" s="96">
        <v>8</v>
      </c>
      <c r="L18" s="98">
        <v>13</v>
      </c>
      <c r="M18" s="80">
        <v>5</v>
      </c>
      <c r="N18" s="80">
        <v>0</v>
      </c>
      <c r="O18" s="80">
        <v>8</v>
      </c>
      <c r="P18" s="80">
        <v>0</v>
      </c>
      <c r="Q18" s="80">
        <v>8</v>
      </c>
      <c r="R18" s="80">
        <v>3</v>
      </c>
      <c r="S18" s="126">
        <v>1</v>
      </c>
      <c r="T18" s="96">
        <v>0</v>
      </c>
      <c r="U18" s="96">
        <v>0</v>
      </c>
      <c r="V18" s="136">
        <v>4</v>
      </c>
      <c r="W18" s="95" t="s">
        <v>45</v>
      </c>
      <c r="X18" s="95" t="s">
        <v>45</v>
      </c>
      <c r="Y18" s="95" t="s">
        <v>45</v>
      </c>
      <c r="Z18" s="95" t="s">
        <v>45</v>
      </c>
      <c r="AA18" s="95" t="s">
        <v>45</v>
      </c>
      <c r="AB18" s="95" t="s">
        <v>45</v>
      </c>
      <c r="AC18" s="137" t="s">
        <v>45</v>
      </c>
      <c r="AD18" s="79" t="s">
        <v>45</v>
      </c>
      <c r="AE18" s="79" t="s">
        <v>45</v>
      </c>
      <c r="AF18" s="134" t="s">
        <v>45</v>
      </c>
      <c r="AG18" s="26" t="s">
        <v>6</v>
      </c>
      <c r="AH18" s="43"/>
      <c r="AI18" s="47"/>
      <c r="AJ18" s="47"/>
      <c r="AK18" s="47"/>
    </row>
    <row r="19" spans="1:37" ht="15.6" customHeight="1" x14ac:dyDescent="0.2">
      <c r="A19" s="154">
        <v>7.32</v>
      </c>
      <c r="B19" s="24" t="s">
        <v>7</v>
      </c>
      <c r="C19" s="115">
        <v>0</v>
      </c>
      <c r="D19" s="84">
        <v>29</v>
      </c>
      <c r="E19" s="84">
        <v>3</v>
      </c>
      <c r="F19" s="84">
        <v>2</v>
      </c>
      <c r="G19" s="84">
        <v>5</v>
      </c>
      <c r="H19" s="127">
        <v>3</v>
      </c>
      <c r="I19" s="102" t="s">
        <v>45</v>
      </c>
      <c r="J19" s="102" t="s">
        <v>45</v>
      </c>
      <c r="K19" s="101">
        <v>4</v>
      </c>
      <c r="L19" s="103">
        <v>2</v>
      </c>
      <c r="M19" s="84">
        <v>1</v>
      </c>
      <c r="N19" s="84">
        <v>7</v>
      </c>
      <c r="O19" s="84">
        <v>0</v>
      </c>
      <c r="P19" s="84">
        <v>1</v>
      </c>
      <c r="Q19" s="84">
        <v>0</v>
      </c>
      <c r="R19" s="84">
        <v>0</v>
      </c>
      <c r="S19" s="127">
        <v>3</v>
      </c>
      <c r="T19" s="101">
        <v>0</v>
      </c>
      <c r="U19" s="101">
        <v>0</v>
      </c>
      <c r="V19" s="148"/>
      <c r="W19" s="100" t="s">
        <v>45</v>
      </c>
      <c r="X19" s="100" t="s">
        <v>45</v>
      </c>
      <c r="Y19" s="100" t="s">
        <v>45</v>
      </c>
      <c r="Z19" s="100" t="s">
        <v>45</v>
      </c>
      <c r="AA19" s="100" t="s">
        <v>45</v>
      </c>
      <c r="AB19" s="100" t="s">
        <v>45</v>
      </c>
      <c r="AC19" s="138" t="s">
        <v>45</v>
      </c>
      <c r="AD19" s="83" t="s">
        <v>45</v>
      </c>
      <c r="AE19" s="83" t="s">
        <v>45</v>
      </c>
      <c r="AF19" s="85"/>
      <c r="AG19" s="27">
        <f>SUM(C19:AE19)</f>
        <v>60</v>
      </c>
      <c r="AH19" s="12"/>
      <c r="AI19" s="47"/>
      <c r="AJ19" s="47"/>
      <c r="AK19" s="47"/>
    </row>
    <row r="20" spans="1:37" ht="15.6" customHeight="1" x14ac:dyDescent="0.2">
      <c r="A20" s="162" t="s">
        <v>67</v>
      </c>
      <c r="B20" s="24" t="s">
        <v>8</v>
      </c>
      <c r="C20" s="115">
        <f>C19</f>
        <v>0</v>
      </c>
      <c r="D20" s="87">
        <f t="shared" ref="D20" si="29">C20-D18+D19</f>
        <v>29</v>
      </c>
      <c r="E20" s="87">
        <f>D20-E18+E19</f>
        <v>31</v>
      </c>
      <c r="F20" s="87">
        <f>E20-F18+F19</f>
        <v>32</v>
      </c>
      <c r="G20" s="87">
        <f t="shared" ref="G20" si="30">F20-G18+G19</f>
        <v>37</v>
      </c>
      <c r="H20" s="128">
        <f t="shared" ref="H20" si="31">G20-H18+H19</f>
        <v>32</v>
      </c>
      <c r="I20" s="107" t="s">
        <v>45</v>
      </c>
      <c r="J20" s="107" t="s">
        <v>45</v>
      </c>
      <c r="K20" s="106">
        <f>H20-K18+K19</f>
        <v>28</v>
      </c>
      <c r="L20" s="108">
        <f t="shared" ref="L20" si="32">K20-L18+L19</f>
        <v>17</v>
      </c>
      <c r="M20" s="87">
        <f t="shared" ref="M20" si="33">L20-M18+M19</f>
        <v>13</v>
      </c>
      <c r="N20" s="87">
        <f t="shared" ref="N20" si="34">M20-N18+N19</f>
        <v>20</v>
      </c>
      <c r="O20" s="87">
        <f t="shared" ref="O20" si="35">N20-O18+O19</f>
        <v>12</v>
      </c>
      <c r="P20" s="87">
        <f t="shared" ref="P20" si="36">O20-P18+P19</f>
        <v>13</v>
      </c>
      <c r="Q20" s="87">
        <f t="shared" ref="Q20" si="37">P20-Q18+Q19</f>
        <v>5</v>
      </c>
      <c r="R20" s="87">
        <f t="shared" ref="R20" si="38">Q20-R18+R19</f>
        <v>2</v>
      </c>
      <c r="S20" s="128">
        <f t="shared" ref="S20" si="39">R20-S18+S19</f>
        <v>4</v>
      </c>
      <c r="T20" s="106">
        <f t="shared" ref="T20" si="40">S20-T18+T19</f>
        <v>4</v>
      </c>
      <c r="U20" s="106">
        <f t="shared" ref="U20" si="41">T20-U18+U19</f>
        <v>4</v>
      </c>
      <c r="V20" s="139">
        <f t="shared" ref="V20" si="42">U20-V18+V19</f>
        <v>0</v>
      </c>
      <c r="W20" s="105" t="s">
        <v>45</v>
      </c>
      <c r="X20" s="105" t="s">
        <v>45</v>
      </c>
      <c r="Y20" s="105" t="s">
        <v>45</v>
      </c>
      <c r="Z20" s="105" t="s">
        <v>45</v>
      </c>
      <c r="AA20" s="105" t="s">
        <v>45</v>
      </c>
      <c r="AB20" s="105" t="s">
        <v>45</v>
      </c>
      <c r="AC20" s="140" t="s">
        <v>45</v>
      </c>
      <c r="AD20" s="86" t="s">
        <v>45</v>
      </c>
      <c r="AE20" s="86" t="s">
        <v>45</v>
      </c>
      <c r="AF20" s="133" t="s">
        <v>45</v>
      </c>
      <c r="AG20" s="28"/>
      <c r="AH20" s="3">
        <f>MAX(C20:AF20)</f>
        <v>37</v>
      </c>
      <c r="AI20" s="47"/>
      <c r="AJ20" s="47"/>
      <c r="AK20" s="47"/>
    </row>
    <row r="21" spans="1:37" ht="15.6" customHeight="1" x14ac:dyDescent="0.2">
      <c r="A21" s="163"/>
      <c r="B21" s="24" t="s">
        <v>9</v>
      </c>
      <c r="C21" s="146"/>
      <c r="D21" s="147"/>
      <c r="E21" s="147"/>
      <c r="F21" s="147"/>
      <c r="G21" s="147"/>
      <c r="H21" s="129">
        <v>7.39</v>
      </c>
      <c r="I21" s="148"/>
      <c r="J21" s="131" t="s">
        <v>45</v>
      </c>
      <c r="K21" s="148"/>
      <c r="L21" s="148"/>
      <c r="M21" s="125">
        <v>7.44</v>
      </c>
      <c r="N21" s="147"/>
      <c r="O21" s="147"/>
      <c r="P21" s="147"/>
      <c r="Q21" s="147"/>
      <c r="R21" s="125">
        <v>7.5</v>
      </c>
      <c r="S21" s="147"/>
      <c r="T21" s="148"/>
      <c r="U21" s="148"/>
      <c r="V21" s="149">
        <v>7.55</v>
      </c>
      <c r="W21" s="141" t="s">
        <v>45</v>
      </c>
      <c r="X21" s="148"/>
      <c r="Y21" s="148"/>
      <c r="Z21" s="148"/>
      <c r="AA21" s="148"/>
      <c r="AB21" s="148"/>
      <c r="AC21" s="142" t="s">
        <v>45</v>
      </c>
      <c r="AD21" s="147"/>
      <c r="AE21" s="147"/>
      <c r="AF21" s="150" t="s">
        <v>45</v>
      </c>
      <c r="AG21" s="29">
        <v>23</v>
      </c>
      <c r="AH21" s="12"/>
      <c r="AI21" s="47"/>
      <c r="AJ21" s="47"/>
      <c r="AK21" s="47"/>
    </row>
    <row r="22" spans="1:37" ht="15.6" customHeight="1" x14ac:dyDescent="0.2">
      <c r="A22" s="164"/>
      <c r="B22" s="25" t="s">
        <v>10</v>
      </c>
      <c r="C22" s="151">
        <v>7.32</v>
      </c>
      <c r="D22" s="152"/>
      <c r="E22" s="152"/>
      <c r="F22" s="152"/>
      <c r="G22" s="152"/>
      <c r="H22" s="132">
        <v>7.4</v>
      </c>
      <c r="I22" s="148"/>
      <c r="J22" s="113" t="s">
        <v>45</v>
      </c>
      <c r="K22" s="152"/>
      <c r="L22" s="152"/>
      <c r="M22" s="91">
        <v>7.45</v>
      </c>
      <c r="N22" s="152"/>
      <c r="O22" s="152"/>
      <c r="P22" s="152"/>
      <c r="Q22" s="152"/>
      <c r="R22" s="91">
        <v>7.51</v>
      </c>
      <c r="S22" s="152"/>
      <c r="T22" s="152"/>
      <c r="U22" s="152"/>
      <c r="V22" s="148"/>
      <c r="W22" s="143" t="s">
        <v>45</v>
      </c>
      <c r="X22" s="152"/>
      <c r="Y22" s="152"/>
      <c r="Z22" s="152"/>
      <c r="AA22" s="152"/>
      <c r="AB22" s="152"/>
      <c r="AC22" s="144" t="s">
        <v>45</v>
      </c>
      <c r="AD22" s="152"/>
      <c r="AE22" s="152"/>
      <c r="AF22" s="153"/>
      <c r="AG22" s="28"/>
      <c r="AH22" s="13"/>
      <c r="AI22" s="47"/>
      <c r="AJ22" s="47"/>
      <c r="AK22" s="47"/>
    </row>
    <row r="23" spans="1:37" ht="15.6" customHeight="1" thickBot="1" x14ac:dyDescent="0.25">
      <c r="A23" s="155">
        <v>523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1"/>
      <c r="AG23" s="52"/>
      <c r="AH23" s="3"/>
      <c r="AI23" s="47"/>
      <c r="AJ23" s="47"/>
      <c r="AK23" s="47"/>
    </row>
    <row r="24" spans="1:37" ht="15.6" customHeight="1" x14ac:dyDescent="0.2">
      <c r="A24" s="156"/>
      <c r="B24" s="23" t="s">
        <v>5</v>
      </c>
      <c r="C24" s="78"/>
      <c r="D24" s="80">
        <v>0</v>
      </c>
      <c r="E24" s="80">
        <v>1</v>
      </c>
      <c r="F24" s="80">
        <v>0</v>
      </c>
      <c r="G24" s="80">
        <v>1</v>
      </c>
      <c r="H24" s="126">
        <v>3</v>
      </c>
      <c r="I24" s="97" t="s">
        <v>45</v>
      </c>
      <c r="J24" s="97" t="s">
        <v>45</v>
      </c>
      <c r="K24" s="96">
        <v>3</v>
      </c>
      <c r="L24" s="98">
        <v>1</v>
      </c>
      <c r="M24" s="80">
        <v>12</v>
      </c>
      <c r="N24" s="80">
        <v>5</v>
      </c>
      <c r="O24" s="80">
        <v>4</v>
      </c>
      <c r="P24" s="80">
        <v>0</v>
      </c>
      <c r="Q24" s="80">
        <v>2</v>
      </c>
      <c r="R24" s="80">
        <v>1</v>
      </c>
      <c r="S24" s="126">
        <v>7</v>
      </c>
      <c r="T24" s="96">
        <v>0</v>
      </c>
      <c r="U24" s="96">
        <v>0</v>
      </c>
      <c r="V24" s="136">
        <v>0</v>
      </c>
      <c r="W24" s="95" t="s">
        <v>45</v>
      </c>
      <c r="X24" s="95" t="s">
        <v>45</v>
      </c>
      <c r="Y24" s="95" t="s">
        <v>45</v>
      </c>
      <c r="Z24" s="95" t="s">
        <v>45</v>
      </c>
      <c r="AA24" s="95" t="s">
        <v>45</v>
      </c>
      <c r="AB24" s="95" t="s">
        <v>45</v>
      </c>
      <c r="AC24" s="137" t="s">
        <v>45</v>
      </c>
      <c r="AD24" s="79" t="s">
        <v>45</v>
      </c>
      <c r="AE24" s="79" t="s">
        <v>45</v>
      </c>
      <c r="AF24" s="134" t="s">
        <v>45</v>
      </c>
      <c r="AG24" s="26" t="s">
        <v>6</v>
      </c>
      <c r="AH24" s="43"/>
      <c r="AI24" s="47"/>
      <c r="AJ24" s="47"/>
      <c r="AK24" s="47"/>
    </row>
    <row r="25" spans="1:37" ht="15.6" customHeight="1" x14ac:dyDescent="0.2">
      <c r="A25" s="154">
        <v>8.0500000000000007</v>
      </c>
      <c r="B25" s="24" t="s">
        <v>7</v>
      </c>
      <c r="C25" s="115">
        <v>7</v>
      </c>
      <c r="D25" s="84">
        <v>2</v>
      </c>
      <c r="E25" s="84">
        <v>7</v>
      </c>
      <c r="F25" s="84">
        <v>7</v>
      </c>
      <c r="G25" s="84">
        <v>3</v>
      </c>
      <c r="H25" s="127">
        <v>0</v>
      </c>
      <c r="I25" s="102" t="s">
        <v>45</v>
      </c>
      <c r="J25" s="102" t="s">
        <v>45</v>
      </c>
      <c r="K25" s="101">
        <v>2</v>
      </c>
      <c r="L25" s="103">
        <v>9</v>
      </c>
      <c r="M25" s="84">
        <v>2</v>
      </c>
      <c r="N25" s="84">
        <v>0</v>
      </c>
      <c r="O25" s="84">
        <v>0</v>
      </c>
      <c r="P25" s="84">
        <v>0</v>
      </c>
      <c r="Q25" s="84">
        <v>1</v>
      </c>
      <c r="R25" s="84">
        <v>0</v>
      </c>
      <c r="S25" s="127">
        <v>0</v>
      </c>
      <c r="T25" s="101">
        <v>0</v>
      </c>
      <c r="U25" s="101">
        <v>0</v>
      </c>
      <c r="V25" s="148"/>
      <c r="W25" s="100" t="s">
        <v>45</v>
      </c>
      <c r="X25" s="100" t="s">
        <v>45</v>
      </c>
      <c r="Y25" s="100" t="s">
        <v>45</v>
      </c>
      <c r="Z25" s="100" t="s">
        <v>45</v>
      </c>
      <c r="AA25" s="100" t="s">
        <v>45</v>
      </c>
      <c r="AB25" s="100" t="s">
        <v>45</v>
      </c>
      <c r="AC25" s="138" t="s">
        <v>45</v>
      </c>
      <c r="AD25" s="83" t="s">
        <v>45</v>
      </c>
      <c r="AE25" s="83" t="s">
        <v>45</v>
      </c>
      <c r="AF25" s="85"/>
      <c r="AG25" s="27">
        <f>SUM(C25:AE25)</f>
        <v>40</v>
      </c>
      <c r="AH25" s="12"/>
      <c r="AI25" s="47"/>
      <c r="AJ25" s="47"/>
      <c r="AK25" s="47"/>
    </row>
    <row r="26" spans="1:37" ht="15.6" customHeight="1" x14ac:dyDescent="0.2">
      <c r="A26" s="162" t="s">
        <v>67</v>
      </c>
      <c r="B26" s="24" t="s">
        <v>8</v>
      </c>
      <c r="C26" s="115">
        <f>C25</f>
        <v>7</v>
      </c>
      <c r="D26" s="87">
        <f t="shared" ref="D26" si="43">C26-D24+D25</f>
        <v>9</v>
      </c>
      <c r="E26" s="87">
        <f>D26-E24+E25</f>
        <v>15</v>
      </c>
      <c r="F26" s="87">
        <f>E26-F24+F25</f>
        <v>22</v>
      </c>
      <c r="G26" s="87">
        <f t="shared" ref="G26" si="44">F26-G24+G25</f>
        <v>24</v>
      </c>
      <c r="H26" s="128">
        <f t="shared" ref="H26" si="45">G26-H24+H25</f>
        <v>21</v>
      </c>
      <c r="I26" s="107" t="s">
        <v>45</v>
      </c>
      <c r="J26" s="107" t="s">
        <v>45</v>
      </c>
      <c r="K26" s="106">
        <f>H26-K24+K25</f>
        <v>20</v>
      </c>
      <c r="L26" s="108">
        <f t="shared" ref="L26" si="46">K26-L24+L25</f>
        <v>28</v>
      </c>
      <c r="M26" s="87">
        <f t="shared" ref="M26" si="47">L26-M24+M25</f>
        <v>18</v>
      </c>
      <c r="N26" s="87">
        <f t="shared" ref="N26" si="48">M26-N24+N25</f>
        <v>13</v>
      </c>
      <c r="O26" s="87">
        <f t="shared" ref="O26" si="49">N26-O24+O25</f>
        <v>9</v>
      </c>
      <c r="P26" s="87">
        <f t="shared" ref="P26" si="50">O26-P24+P25</f>
        <v>9</v>
      </c>
      <c r="Q26" s="87">
        <f t="shared" ref="Q26" si="51">P26-Q24+Q25</f>
        <v>8</v>
      </c>
      <c r="R26" s="87">
        <f t="shared" ref="R26" si="52">Q26-R24+R25</f>
        <v>7</v>
      </c>
      <c r="S26" s="128">
        <f t="shared" ref="S26" si="53">R26-S24+S25</f>
        <v>0</v>
      </c>
      <c r="T26" s="106">
        <f t="shared" ref="T26" si="54">S26-T24+T25</f>
        <v>0</v>
      </c>
      <c r="U26" s="106">
        <f t="shared" ref="U26" si="55">T26-U24+U25</f>
        <v>0</v>
      </c>
      <c r="V26" s="139">
        <f t="shared" ref="V26" si="56">U26-V24+V25</f>
        <v>0</v>
      </c>
      <c r="W26" s="105" t="s">
        <v>45</v>
      </c>
      <c r="X26" s="105" t="s">
        <v>45</v>
      </c>
      <c r="Y26" s="105" t="s">
        <v>45</v>
      </c>
      <c r="Z26" s="105" t="s">
        <v>45</v>
      </c>
      <c r="AA26" s="105" t="s">
        <v>45</v>
      </c>
      <c r="AB26" s="105" t="s">
        <v>45</v>
      </c>
      <c r="AC26" s="140" t="s">
        <v>45</v>
      </c>
      <c r="AD26" s="86" t="s">
        <v>45</v>
      </c>
      <c r="AE26" s="86" t="s">
        <v>45</v>
      </c>
      <c r="AF26" s="133" t="s">
        <v>45</v>
      </c>
      <c r="AG26" s="28"/>
      <c r="AH26" s="3">
        <f>MAX(C26:AF26)</f>
        <v>28</v>
      </c>
      <c r="AI26" s="47"/>
      <c r="AJ26" s="47"/>
      <c r="AK26" s="47"/>
    </row>
    <row r="27" spans="1:37" ht="15.6" customHeight="1" x14ac:dyDescent="0.2">
      <c r="A27" s="163"/>
      <c r="B27" s="24" t="s">
        <v>9</v>
      </c>
      <c r="C27" s="146"/>
      <c r="D27" s="147"/>
      <c r="E27" s="147"/>
      <c r="F27" s="147"/>
      <c r="G27" s="147"/>
      <c r="H27" s="129">
        <v>8.1199999999999992</v>
      </c>
      <c r="I27" s="148"/>
      <c r="J27" s="131" t="s">
        <v>45</v>
      </c>
      <c r="K27" s="148"/>
      <c r="L27" s="148"/>
      <c r="M27" s="125">
        <v>8.18</v>
      </c>
      <c r="N27" s="147"/>
      <c r="O27" s="147"/>
      <c r="P27" s="147"/>
      <c r="Q27" s="147"/>
      <c r="R27" s="125">
        <v>8.25</v>
      </c>
      <c r="S27" s="147"/>
      <c r="T27" s="148"/>
      <c r="U27" s="148"/>
      <c r="V27" s="149">
        <v>8.3000000000000007</v>
      </c>
      <c r="W27" s="141" t="s">
        <v>45</v>
      </c>
      <c r="X27" s="148"/>
      <c r="Y27" s="148"/>
      <c r="Z27" s="148"/>
      <c r="AA27" s="148"/>
      <c r="AB27" s="148"/>
      <c r="AC27" s="142" t="s">
        <v>45</v>
      </c>
      <c r="AD27" s="147"/>
      <c r="AE27" s="147"/>
      <c r="AF27" s="150" t="s">
        <v>45</v>
      </c>
      <c r="AG27" s="29">
        <v>25</v>
      </c>
      <c r="AH27" s="12"/>
      <c r="AI27" s="47"/>
      <c r="AJ27" s="47"/>
      <c r="AK27" s="47"/>
    </row>
    <row r="28" spans="1:37" ht="15.6" customHeight="1" x14ac:dyDescent="0.2">
      <c r="A28" s="164"/>
      <c r="B28" s="25" t="s">
        <v>10</v>
      </c>
      <c r="C28" s="151">
        <v>8.0500000000000007</v>
      </c>
      <c r="D28" s="152"/>
      <c r="E28" s="152"/>
      <c r="F28" s="152"/>
      <c r="G28" s="152"/>
      <c r="H28" s="132">
        <v>8.1300000000000008</v>
      </c>
      <c r="I28" s="148"/>
      <c r="J28" s="113" t="s">
        <v>45</v>
      </c>
      <c r="K28" s="152"/>
      <c r="L28" s="152"/>
      <c r="M28" s="91">
        <f>M27</f>
        <v>8.18</v>
      </c>
      <c r="N28" s="152"/>
      <c r="O28" s="152"/>
      <c r="P28" s="152"/>
      <c r="Q28" s="152"/>
      <c r="R28" s="91">
        <v>8.26</v>
      </c>
      <c r="S28" s="152"/>
      <c r="T28" s="152"/>
      <c r="U28" s="152"/>
      <c r="V28" s="148"/>
      <c r="W28" s="143" t="s">
        <v>45</v>
      </c>
      <c r="X28" s="152"/>
      <c r="Y28" s="152"/>
      <c r="Z28" s="152"/>
      <c r="AA28" s="152"/>
      <c r="AB28" s="152"/>
      <c r="AC28" s="144" t="s">
        <v>45</v>
      </c>
      <c r="AD28" s="152"/>
      <c r="AE28" s="152"/>
      <c r="AF28" s="153"/>
      <c r="AG28" s="28"/>
      <c r="AH28" s="13"/>
      <c r="AI28" s="47"/>
      <c r="AJ28" s="47"/>
      <c r="AK28" s="47"/>
    </row>
    <row r="29" spans="1:37" ht="15.6" customHeight="1" thickBot="1" x14ac:dyDescent="0.25">
      <c r="A29" s="155">
        <v>512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1"/>
      <c r="AG29" s="52"/>
      <c r="AH29" s="3"/>
      <c r="AI29" s="47"/>
      <c r="AJ29" s="47"/>
      <c r="AK29" s="47"/>
    </row>
    <row r="30" spans="1:37" ht="15.6" customHeight="1" x14ac:dyDescent="0.2">
      <c r="A30" s="156"/>
      <c r="B30" s="23" t="s">
        <v>5</v>
      </c>
      <c r="C30" s="78"/>
      <c r="D30" s="80">
        <v>0</v>
      </c>
      <c r="E30" s="80">
        <v>3</v>
      </c>
      <c r="F30" s="80">
        <v>1</v>
      </c>
      <c r="G30" s="80">
        <v>2</v>
      </c>
      <c r="H30" s="126">
        <v>8</v>
      </c>
      <c r="I30" s="97" t="s">
        <v>45</v>
      </c>
      <c r="J30" s="97" t="s">
        <v>45</v>
      </c>
      <c r="K30" s="96">
        <v>7</v>
      </c>
      <c r="L30" s="98">
        <v>6</v>
      </c>
      <c r="M30" s="80">
        <v>10</v>
      </c>
      <c r="N30" s="80">
        <v>3</v>
      </c>
      <c r="O30" s="80">
        <v>4</v>
      </c>
      <c r="P30" s="80">
        <v>0</v>
      </c>
      <c r="Q30" s="80">
        <v>4</v>
      </c>
      <c r="R30" s="80">
        <v>7</v>
      </c>
      <c r="S30" s="126">
        <v>2</v>
      </c>
      <c r="T30" s="96">
        <v>2</v>
      </c>
      <c r="U30" s="96">
        <v>0</v>
      </c>
      <c r="V30" s="136">
        <v>1</v>
      </c>
      <c r="W30" s="95" t="s">
        <v>45</v>
      </c>
      <c r="X30" s="95" t="s">
        <v>45</v>
      </c>
      <c r="Y30" s="95" t="s">
        <v>45</v>
      </c>
      <c r="Z30" s="95" t="s">
        <v>45</v>
      </c>
      <c r="AA30" s="95" t="s">
        <v>45</v>
      </c>
      <c r="AB30" s="95" t="s">
        <v>45</v>
      </c>
      <c r="AC30" s="137" t="s">
        <v>45</v>
      </c>
      <c r="AD30" s="79" t="s">
        <v>45</v>
      </c>
      <c r="AE30" s="79" t="s">
        <v>45</v>
      </c>
      <c r="AF30" s="134" t="s">
        <v>45</v>
      </c>
      <c r="AG30" s="26" t="s">
        <v>6</v>
      </c>
      <c r="AH30" s="43"/>
      <c r="AI30" s="47"/>
      <c r="AJ30" s="47"/>
      <c r="AK30" s="47"/>
    </row>
    <row r="31" spans="1:37" ht="15.6" customHeight="1" x14ac:dyDescent="0.2">
      <c r="A31" s="154">
        <v>8.3000000000000007</v>
      </c>
      <c r="B31" s="24" t="s">
        <v>7</v>
      </c>
      <c r="C31" s="115">
        <v>17</v>
      </c>
      <c r="D31" s="84">
        <v>12</v>
      </c>
      <c r="E31" s="84">
        <v>5</v>
      </c>
      <c r="F31" s="84">
        <v>5</v>
      </c>
      <c r="G31" s="84">
        <v>4</v>
      </c>
      <c r="H31" s="127">
        <v>0</v>
      </c>
      <c r="I31" s="102" t="s">
        <v>45</v>
      </c>
      <c r="J31" s="102" t="s">
        <v>45</v>
      </c>
      <c r="K31" s="101">
        <v>5</v>
      </c>
      <c r="L31" s="103">
        <v>3</v>
      </c>
      <c r="M31" s="84">
        <v>1</v>
      </c>
      <c r="N31" s="84">
        <v>4</v>
      </c>
      <c r="O31" s="84">
        <v>0</v>
      </c>
      <c r="P31" s="84">
        <v>3</v>
      </c>
      <c r="Q31" s="84">
        <v>0</v>
      </c>
      <c r="R31" s="84">
        <v>1</v>
      </c>
      <c r="S31" s="127">
        <v>0</v>
      </c>
      <c r="T31" s="101">
        <v>0</v>
      </c>
      <c r="U31" s="101">
        <v>0</v>
      </c>
      <c r="V31" s="148"/>
      <c r="W31" s="100" t="s">
        <v>45</v>
      </c>
      <c r="X31" s="100" t="s">
        <v>45</v>
      </c>
      <c r="Y31" s="100" t="s">
        <v>45</v>
      </c>
      <c r="Z31" s="100" t="s">
        <v>45</v>
      </c>
      <c r="AA31" s="100" t="s">
        <v>45</v>
      </c>
      <c r="AB31" s="100" t="s">
        <v>45</v>
      </c>
      <c r="AC31" s="138" t="s">
        <v>45</v>
      </c>
      <c r="AD31" s="83" t="s">
        <v>45</v>
      </c>
      <c r="AE31" s="83" t="s">
        <v>45</v>
      </c>
      <c r="AF31" s="85"/>
      <c r="AG31" s="27">
        <f>SUM(C31:AE31)</f>
        <v>60</v>
      </c>
      <c r="AH31" s="12"/>
      <c r="AI31" s="47"/>
      <c r="AJ31" s="47"/>
      <c r="AK31" s="47"/>
    </row>
    <row r="32" spans="1:37" ht="15.6" customHeight="1" x14ac:dyDescent="0.2">
      <c r="A32" s="162" t="s">
        <v>67</v>
      </c>
      <c r="B32" s="24" t="s">
        <v>8</v>
      </c>
      <c r="C32" s="115">
        <f>C31</f>
        <v>17</v>
      </c>
      <c r="D32" s="87">
        <f t="shared" ref="D32" si="57">C32-D30+D31</f>
        <v>29</v>
      </c>
      <c r="E32" s="87">
        <f>D32-E30+E31</f>
        <v>31</v>
      </c>
      <c r="F32" s="87">
        <f>E32-F30+F31</f>
        <v>35</v>
      </c>
      <c r="G32" s="87">
        <f t="shared" ref="G32" si="58">F32-G30+G31</f>
        <v>37</v>
      </c>
      <c r="H32" s="128">
        <f t="shared" ref="H32" si="59">G32-H30+H31</f>
        <v>29</v>
      </c>
      <c r="I32" s="107" t="s">
        <v>45</v>
      </c>
      <c r="J32" s="107" t="s">
        <v>45</v>
      </c>
      <c r="K32" s="106">
        <f>H32-K30+K31</f>
        <v>27</v>
      </c>
      <c r="L32" s="108">
        <f t="shared" ref="L32" si="60">K32-L30+L31</f>
        <v>24</v>
      </c>
      <c r="M32" s="87">
        <f t="shared" ref="M32" si="61">L32-M30+M31</f>
        <v>15</v>
      </c>
      <c r="N32" s="87">
        <f t="shared" ref="N32" si="62">M32-N30+N31</f>
        <v>16</v>
      </c>
      <c r="O32" s="87">
        <f t="shared" ref="O32" si="63">N32-O30+O31</f>
        <v>12</v>
      </c>
      <c r="P32" s="87">
        <f t="shared" ref="P32" si="64">O32-P30+P31</f>
        <v>15</v>
      </c>
      <c r="Q32" s="87">
        <f t="shared" ref="Q32" si="65">P32-Q30+Q31</f>
        <v>11</v>
      </c>
      <c r="R32" s="87">
        <f t="shared" ref="R32" si="66">Q32-R30+R31</f>
        <v>5</v>
      </c>
      <c r="S32" s="128">
        <f t="shared" ref="S32" si="67">R32-S30+S31</f>
        <v>3</v>
      </c>
      <c r="T32" s="106">
        <f t="shared" ref="T32" si="68">S32-T30+T31</f>
        <v>1</v>
      </c>
      <c r="U32" s="106">
        <f t="shared" ref="U32" si="69">T32-U30+U31</f>
        <v>1</v>
      </c>
      <c r="V32" s="139">
        <f t="shared" ref="V32" si="70">U32-V30+V31</f>
        <v>0</v>
      </c>
      <c r="W32" s="105" t="s">
        <v>45</v>
      </c>
      <c r="X32" s="105" t="s">
        <v>45</v>
      </c>
      <c r="Y32" s="105" t="s">
        <v>45</v>
      </c>
      <c r="Z32" s="105" t="s">
        <v>45</v>
      </c>
      <c r="AA32" s="105" t="s">
        <v>45</v>
      </c>
      <c r="AB32" s="105" t="s">
        <v>45</v>
      </c>
      <c r="AC32" s="140" t="s">
        <v>45</v>
      </c>
      <c r="AD32" s="86" t="s">
        <v>45</v>
      </c>
      <c r="AE32" s="86" t="s">
        <v>45</v>
      </c>
      <c r="AF32" s="133" t="s">
        <v>45</v>
      </c>
      <c r="AG32" s="28"/>
      <c r="AH32" s="3">
        <f>MAX(C32:AF32)</f>
        <v>37</v>
      </c>
      <c r="AI32" s="47"/>
      <c r="AJ32" s="47"/>
      <c r="AK32" s="47"/>
    </row>
    <row r="33" spans="1:37" ht="15.6" customHeight="1" x14ac:dyDescent="0.2">
      <c r="A33" s="163"/>
      <c r="B33" s="24" t="s">
        <v>9</v>
      </c>
      <c r="C33" s="146"/>
      <c r="D33" s="147"/>
      <c r="E33" s="147"/>
      <c r="F33" s="147"/>
      <c r="G33" s="147"/>
      <c r="H33" s="129">
        <v>8.4</v>
      </c>
      <c r="I33" s="148"/>
      <c r="J33" s="131" t="s">
        <v>45</v>
      </c>
      <c r="K33" s="148"/>
      <c r="L33" s="148"/>
      <c r="M33" s="125">
        <v>8.44</v>
      </c>
      <c r="N33" s="147"/>
      <c r="O33" s="147"/>
      <c r="P33" s="147"/>
      <c r="Q33" s="147"/>
      <c r="R33" s="125">
        <v>8.5299999999999994</v>
      </c>
      <c r="S33" s="147"/>
      <c r="T33" s="148"/>
      <c r="U33" s="148"/>
      <c r="V33" s="149">
        <v>8.57</v>
      </c>
      <c r="W33" s="141" t="s">
        <v>45</v>
      </c>
      <c r="X33" s="148"/>
      <c r="Y33" s="148"/>
      <c r="Z33" s="148"/>
      <c r="AA33" s="148"/>
      <c r="AB33" s="148"/>
      <c r="AC33" s="142" t="s">
        <v>45</v>
      </c>
      <c r="AD33" s="147"/>
      <c r="AE33" s="147"/>
      <c r="AF33" s="150" t="s">
        <v>45</v>
      </c>
      <c r="AG33" s="29">
        <v>27</v>
      </c>
      <c r="AH33" s="12"/>
      <c r="AI33" s="47"/>
      <c r="AJ33" s="47"/>
      <c r="AK33" s="47"/>
    </row>
    <row r="34" spans="1:37" ht="15.6" customHeight="1" x14ac:dyDescent="0.2">
      <c r="A34" s="164"/>
      <c r="B34" s="25" t="s">
        <v>10</v>
      </c>
      <c r="C34" s="151">
        <v>8.3000000000000007</v>
      </c>
      <c r="D34" s="152"/>
      <c r="E34" s="152"/>
      <c r="F34" s="152"/>
      <c r="G34" s="152"/>
      <c r="H34" s="132">
        <f>H33</f>
        <v>8.4</v>
      </c>
      <c r="I34" s="148"/>
      <c r="J34" s="113" t="s">
        <v>45</v>
      </c>
      <c r="K34" s="152"/>
      <c r="L34" s="152"/>
      <c r="M34" s="91">
        <f>M33</f>
        <v>8.44</v>
      </c>
      <c r="N34" s="152"/>
      <c r="O34" s="152"/>
      <c r="P34" s="152"/>
      <c r="Q34" s="152"/>
      <c r="R34" s="91">
        <f>R33</f>
        <v>8.5299999999999994</v>
      </c>
      <c r="S34" s="152"/>
      <c r="T34" s="152"/>
      <c r="U34" s="152"/>
      <c r="V34" s="148"/>
      <c r="W34" s="143" t="s">
        <v>45</v>
      </c>
      <c r="X34" s="152"/>
      <c r="Y34" s="152"/>
      <c r="Z34" s="152"/>
      <c r="AA34" s="152"/>
      <c r="AB34" s="152"/>
      <c r="AC34" s="144" t="s">
        <v>45</v>
      </c>
      <c r="AD34" s="152"/>
      <c r="AE34" s="152"/>
      <c r="AF34" s="153"/>
      <c r="AG34" s="28"/>
      <c r="AH34" s="13"/>
      <c r="AI34" s="47"/>
      <c r="AJ34" s="47"/>
      <c r="AK34" s="47"/>
    </row>
    <row r="35" spans="1:37" ht="15.6" customHeight="1" thickBot="1" x14ac:dyDescent="0.25">
      <c r="A35" s="155">
        <v>208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1"/>
      <c r="AG35" s="52"/>
      <c r="AH35" s="3"/>
      <c r="AI35" s="47"/>
      <c r="AJ35" s="47"/>
      <c r="AK35" s="47"/>
    </row>
    <row r="36" spans="1:37" ht="15.6" customHeight="1" x14ac:dyDescent="0.2">
      <c r="A36" s="156"/>
      <c r="B36" s="23" t="s">
        <v>5</v>
      </c>
      <c r="C36" s="78"/>
      <c r="D36" s="80">
        <v>0</v>
      </c>
      <c r="E36" s="80">
        <v>0</v>
      </c>
      <c r="F36" s="80">
        <v>2</v>
      </c>
      <c r="G36" s="80">
        <v>0</v>
      </c>
      <c r="H36" s="126">
        <v>1</v>
      </c>
      <c r="I36" s="97" t="s">
        <v>45</v>
      </c>
      <c r="J36" s="97" t="s">
        <v>45</v>
      </c>
      <c r="K36" s="96">
        <v>1</v>
      </c>
      <c r="L36" s="98">
        <v>4</v>
      </c>
      <c r="M36" s="80">
        <v>4</v>
      </c>
      <c r="N36" s="80">
        <v>4</v>
      </c>
      <c r="O36" s="80">
        <v>2</v>
      </c>
      <c r="P36" s="80">
        <v>0</v>
      </c>
      <c r="Q36" s="80">
        <v>2</v>
      </c>
      <c r="R36" s="80">
        <v>1</v>
      </c>
      <c r="S36" s="126">
        <v>1</v>
      </c>
      <c r="T36" s="96">
        <v>1</v>
      </c>
      <c r="U36" s="96">
        <v>2</v>
      </c>
      <c r="V36" s="136">
        <v>0</v>
      </c>
      <c r="W36" s="95" t="s">
        <v>45</v>
      </c>
      <c r="X36" s="95" t="s">
        <v>45</v>
      </c>
      <c r="Y36" s="95" t="s">
        <v>45</v>
      </c>
      <c r="Z36" s="95" t="s">
        <v>45</v>
      </c>
      <c r="AA36" s="95" t="s">
        <v>45</v>
      </c>
      <c r="AB36" s="95" t="s">
        <v>45</v>
      </c>
      <c r="AC36" s="137" t="s">
        <v>45</v>
      </c>
      <c r="AD36" s="79" t="s">
        <v>45</v>
      </c>
      <c r="AE36" s="79" t="s">
        <v>45</v>
      </c>
      <c r="AF36" s="134" t="s">
        <v>45</v>
      </c>
      <c r="AG36" s="26" t="s">
        <v>6</v>
      </c>
      <c r="AH36" s="43"/>
      <c r="AI36" s="47"/>
      <c r="AJ36" s="47"/>
      <c r="AK36" s="47"/>
    </row>
    <row r="37" spans="1:37" ht="15.6" customHeight="1" x14ac:dyDescent="0.2">
      <c r="A37" s="154">
        <v>8.5</v>
      </c>
      <c r="B37" s="24" t="s">
        <v>7</v>
      </c>
      <c r="C37" s="115">
        <v>6</v>
      </c>
      <c r="D37" s="84">
        <v>3</v>
      </c>
      <c r="E37" s="84">
        <v>5</v>
      </c>
      <c r="F37" s="84">
        <v>3</v>
      </c>
      <c r="G37" s="84">
        <v>0</v>
      </c>
      <c r="H37" s="127">
        <v>1</v>
      </c>
      <c r="I37" s="102" t="s">
        <v>45</v>
      </c>
      <c r="J37" s="102" t="s">
        <v>45</v>
      </c>
      <c r="K37" s="101">
        <v>0</v>
      </c>
      <c r="L37" s="103">
        <v>1</v>
      </c>
      <c r="M37" s="84">
        <v>2</v>
      </c>
      <c r="N37" s="84">
        <v>3</v>
      </c>
      <c r="O37" s="84">
        <v>0</v>
      </c>
      <c r="P37" s="84">
        <v>0</v>
      </c>
      <c r="Q37" s="84">
        <v>1</v>
      </c>
      <c r="R37" s="84">
        <v>0</v>
      </c>
      <c r="S37" s="127">
        <v>0</v>
      </c>
      <c r="T37" s="101">
        <v>0</v>
      </c>
      <c r="U37" s="101">
        <v>0</v>
      </c>
      <c r="V37" s="148"/>
      <c r="W37" s="100" t="s">
        <v>45</v>
      </c>
      <c r="X37" s="100" t="s">
        <v>45</v>
      </c>
      <c r="Y37" s="100" t="s">
        <v>45</v>
      </c>
      <c r="Z37" s="100" t="s">
        <v>45</v>
      </c>
      <c r="AA37" s="100" t="s">
        <v>45</v>
      </c>
      <c r="AB37" s="100" t="s">
        <v>45</v>
      </c>
      <c r="AC37" s="138" t="s">
        <v>45</v>
      </c>
      <c r="AD37" s="83" t="s">
        <v>45</v>
      </c>
      <c r="AE37" s="83" t="s">
        <v>45</v>
      </c>
      <c r="AF37" s="85"/>
      <c r="AG37" s="27">
        <f>SUM(C37:AE37)</f>
        <v>25</v>
      </c>
      <c r="AH37" s="12"/>
      <c r="AI37" s="47"/>
      <c r="AJ37" s="47"/>
      <c r="AK37" s="47"/>
    </row>
    <row r="38" spans="1:37" ht="15.6" customHeight="1" x14ac:dyDescent="0.2">
      <c r="A38" s="162" t="s">
        <v>67</v>
      </c>
      <c r="B38" s="24" t="s">
        <v>8</v>
      </c>
      <c r="C38" s="115">
        <f>C37</f>
        <v>6</v>
      </c>
      <c r="D38" s="87">
        <f t="shared" ref="D38" si="71">C38-D36+D37</f>
        <v>9</v>
      </c>
      <c r="E38" s="87">
        <f>D38-E36+E37</f>
        <v>14</v>
      </c>
      <c r="F38" s="87">
        <f>E38-F36+F37</f>
        <v>15</v>
      </c>
      <c r="G38" s="87">
        <f t="shared" ref="G38" si="72">F38-G36+G37</f>
        <v>15</v>
      </c>
      <c r="H38" s="128">
        <f t="shared" ref="H38" si="73">G38-H36+H37</f>
        <v>15</v>
      </c>
      <c r="I38" s="107" t="s">
        <v>45</v>
      </c>
      <c r="J38" s="107" t="s">
        <v>45</v>
      </c>
      <c r="K38" s="106">
        <f>H38-K36+K37</f>
        <v>14</v>
      </c>
      <c r="L38" s="108">
        <f t="shared" ref="L38" si="74">K38-L36+L37</f>
        <v>11</v>
      </c>
      <c r="M38" s="87">
        <f t="shared" ref="M38" si="75">L38-M36+M37</f>
        <v>9</v>
      </c>
      <c r="N38" s="87">
        <f t="shared" ref="N38" si="76">M38-N36+N37</f>
        <v>8</v>
      </c>
      <c r="O38" s="87">
        <f t="shared" ref="O38" si="77">N38-O36+O37</f>
        <v>6</v>
      </c>
      <c r="P38" s="87">
        <f t="shared" ref="P38" si="78">O38-P36+P37</f>
        <v>6</v>
      </c>
      <c r="Q38" s="87">
        <f t="shared" ref="Q38" si="79">P38-Q36+Q37</f>
        <v>5</v>
      </c>
      <c r="R38" s="87">
        <f t="shared" ref="R38" si="80">Q38-R36+R37</f>
        <v>4</v>
      </c>
      <c r="S38" s="128">
        <f t="shared" ref="S38" si="81">R38-S36+S37</f>
        <v>3</v>
      </c>
      <c r="T38" s="106">
        <f t="shared" ref="T38" si="82">S38-T36+T37</f>
        <v>2</v>
      </c>
      <c r="U38" s="106">
        <f t="shared" ref="U38" si="83">T38-U36+U37</f>
        <v>0</v>
      </c>
      <c r="V38" s="139">
        <f t="shared" ref="V38" si="84">U38-V36+V37</f>
        <v>0</v>
      </c>
      <c r="W38" s="105" t="s">
        <v>45</v>
      </c>
      <c r="X38" s="105" t="s">
        <v>45</v>
      </c>
      <c r="Y38" s="105" t="s">
        <v>45</v>
      </c>
      <c r="Z38" s="105" t="s">
        <v>45</v>
      </c>
      <c r="AA38" s="105" t="s">
        <v>45</v>
      </c>
      <c r="AB38" s="105" t="s">
        <v>45</v>
      </c>
      <c r="AC38" s="140" t="s">
        <v>45</v>
      </c>
      <c r="AD38" s="86" t="s">
        <v>45</v>
      </c>
      <c r="AE38" s="86" t="s">
        <v>45</v>
      </c>
      <c r="AF38" s="133" t="s">
        <v>45</v>
      </c>
      <c r="AG38" s="28"/>
      <c r="AH38" s="3">
        <f>MAX(C38:AF38)</f>
        <v>15</v>
      </c>
      <c r="AI38" s="47"/>
      <c r="AJ38" s="47"/>
      <c r="AK38" s="47"/>
    </row>
    <row r="39" spans="1:37" ht="15.6" customHeight="1" x14ac:dyDescent="0.2">
      <c r="A39" s="163"/>
      <c r="B39" s="24" t="s">
        <v>9</v>
      </c>
      <c r="C39" s="146"/>
      <c r="D39" s="147"/>
      <c r="E39" s="147"/>
      <c r="F39" s="147"/>
      <c r="G39" s="147"/>
      <c r="H39" s="129">
        <v>8.58</v>
      </c>
      <c r="I39" s="148"/>
      <c r="J39" s="131" t="s">
        <v>45</v>
      </c>
      <c r="K39" s="148"/>
      <c r="L39" s="148"/>
      <c r="M39" s="125">
        <v>9.0299999999999994</v>
      </c>
      <c r="N39" s="147"/>
      <c r="O39" s="147"/>
      <c r="P39" s="147"/>
      <c r="Q39" s="147"/>
      <c r="R39" s="125">
        <v>9.11</v>
      </c>
      <c r="S39" s="147"/>
      <c r="T39" s="148"/>
      <c r="U39" s="148"/>
      <c r="V39" s="149">
        <v>9.15</v>
      </c>
      <c r="W39" s="141" t="s">
        <v>45</v>
      </c>
      <c r="X39" s="148"/>
      <c r="Y39" s="148"/>
      <c r="Z39" s="148"/>
      <c r="AA39" s="148"/>
      <c r="AB39" s="148"/>
      <c r="AC39" s="142" t="s">
        <v>45</v>
      </c>
      <c r="AD39" s="147"/>
      <c r="AE39" s="147"/>
      <c r="AF39" s="150" t="s">
        <v>45</v>
      </c>
      <c r="AG39" s="29">
        <v>25</v>
      </c>
      <c r="AH39" s="12"/>
      <c r="AI39" s="47"/>
      <c r="AJ39" s="47"/>
      <c r="AK39" s="47"/>
    </row>
    <row r="40" spans="1:37" ht="15.6" customHeight="1" x14ac:dyDescent="0.2">
      <c r="A40" s="164"/>
      <c r="B40" s="25" t="s">
        <v>10</v>
      </c>
      <c r="C40" s="151">
        <v>8.5</v>
      </c>
      <c r="D40" s="152"/>
      <c r="E40" s="152"/>
      <c r="F40" s="152"/>
      <c r="G40" s="152"/>
      <c r="H40" s="132">
        <f>H39</f>
        <v>8.58</v>
      </c>
      <c r="I40" s="148"/>
      <c r="J40" s="113" t="s">
        <v>45</v>
      </c>
      <c r="K40" s="152"/>
      <c r="L40" s="152"/>
      <c r="M40" s="91">
        <v>9.0399999999999991</v>
      </c>
      <c r="N40" s="152"/>
      <c r="O40" s="152"/>
      <c r="P40" s="152"/>
      <c r="Q40" s="152"/>
      <c r="R40" s="91">
        <v>9.1199999999999992</v>
      </c>
      <c r="S40" s="152"/>
      <c r="T40" s="152"/>
      <c r="U40" s="152"/>
      <c r="V40" s="148"/>
      <c r="W40" s="143" t="s">
        <v>45</v>
      </c>
      <c r="X40" s="152"/>
      <c r="Y40" s="152"/>
      <c r="Z40" s="152"/>
      <c r="AA40" s="152"/>
      <c r="AB40" s="152"/>
      <c r="AC40" s="144" t="s">
        <v>45</v>
      </c>
      <c r="AD40" s="152"/>
      <c r="AE40" s="152"/>
      <c r="AF40" s="153"/>
      <c r="AG40" s="28"/>
      <c r="AH40" s="13"/>
      <c r="AI40" s="47"/>
      <c r="AJ40" s="47"/>
      <c r="AK40" s="47"/>
    </row>
    <row r="41" spans="1:37" ht="15.6" customHeight="1" thickBot="1" x14ac:dyDescent="0.25">
      <c r="A41" s="155">
        <v>523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1"/>
      <c r="AG41" s="52"/>
      <c r="AH41" s="3"/>
      <c r="AI41" s="47"/>
      <c r="AJ41" s="47"/>
      <c r="AK41" s="47"/>
    </row>
    <row r="42" spans="1:37" ht="15.6" customHeight="1" x14ac:dyDescent="0.2">
      <c r="A42" s="156"/>
      <c r="B42" s="23" t="s">
        <v>5</v>
      </c>
      <c r="C42" s="78"/>
      <c r="D42" s="80">
        <v>0</v>
      </c>
      <c r="E42" s="80">
        <v>0</v>
      </c>
      <c r="F42" s="80">
        <v>0</v>
      </c>
      <c r="G42" s="80">
        <v>1</v>
      </c>
      <c r="H42" s="126">
        <v>12</v>
      </c>
      <c r="I42" s="97" t="s">
        <v>45</v>
      </c>
      <c r="J42" s="97" t="s">
        <v>45</v>
      </c>
      <c r="K42" s="96">
        <v>10</v>
      </c>
      <c r="L42" s="98">
        <v>10</v>
      </c>
      <c r="M42" s="80">
        <v>12</v>
      </c>
      <c r="N42" s="80">
        <v>22</v>
      </c>
      <c r="O42" s="80">
        <v>3</v>
      </c>
      <c r="P42" s="80">
        <v>10</v>
      </c>
      <c r="Q42" s="80">
        <v>3</v>
      </c>
      <c r="R42" s="80">
        <v>6</v>
      </c>
      <c r="S42" s="126">
        <v>0</v>
      </c>
      <c r="T42" s="96">
        <v>10</v>
      </c>
      <c r="U42" s="96">
        <v>5</v>
      </c>
      <c r="V42" s="136">
        <v>0</v>
      </c>
      <c r="W42" s="95" t="s">
        <v>45</v>
      </c>
      <c r="X42" s="95" t="s">
        <v>45</v>
      </c>
      <c r="Y42" s="95" t="s">
        <v>45</v>
      </c>
      <c r="Z42" s="95" t="s">
        <v>45</v>
      </c>
      <c r="AA42" s="95" t="s">
        <v>45</v>
      </c>
      <c r="AB42" s="95" t="s">
        <v>45</v>
      </c>
      <c r="AC42" s="137" t="s">
        <v>45</v>
      </c>
      <c r="AD42" s="79" t="s">
        <v>45</v>
      </c>
      <c r="AE42" s="79" t="s">
        <v>45</v>
      </c>
      <c r="AF42" s="134" t="s">
        <v>45</v>
      </c>
      <c r="AG42" s="26" t="s">
        <v>6</v>
      </c>
      <c r="AH42" s="43"/>
      <c r="AI42" s="47"/>
      <c r="AJ42" s="47"/>
      <c r="AK42" s="47"/>
    </row>
    <row r="43" spans="1:37" ht="15.6" customHeight="1" x14ac:dyDescent="0.2">
      <c r="A43" s="154">
        <v>10.5</v>
      </c>
      <c r="B43" s="24" t="s">
        <v>7</v>
      </c>
      <c r="C43" s="115">
        <v>20</v>
      </c>
      <c r="D43" s="84">
        <v>13</v>
      </c>
      <c r="E43" s="84">
        <v>10</v>
      </c>
      <c r="F43" s="84">
        <v>10</v>
      </c>
      <c r="G43" s="84">
        <v>5</v>
      </c>
      <c r="H43" s="127">
        <v>10</v>
      </c>
      <c r="I43" s="102" t="s">
        <v>45</v>
      </c>
      <c r="J43" s="102" t="s">
        <v>45</v>
      </c>
      <c r="K43" s="101">
        <v>14</v>
      </c>
      <c r="L43" s="103">
        <v>3</v>
      </c>
      <c r="M43" s="84">
        <v>7</v>
      </c>
      <c r="N43" s="84">
        <v>1</v>
      </c>
      <c r="O43" s="84">
        <v>10</v>
      </c>
      <c r="P43" s="84">
        <v>0</v>
      </c>
      <c r="Q43" s="84">
        <v>0</v>
      </c>
      <c r="R43" s="84">
        <v>1</v>
      </c>
      <c r="S43" s="127">
        <v>0</v>
      </c>
      <c r="T43" s="101">
        <v>0</v>
      </c>
      <c r="U43" s="101">
        <v>0</v>
      </c>
      <c r="V43" s="148"/>
      <c r="W43" s="100" t="s">
        <v>45</v>
      </c>
      <c r="X43" s="100" t="s">
        <v>45</v>
      </c>
      <c r="Y43" s="100" t="s">
        <v>45</v>
      </c>
      <c r="Z43" s="100" t="s">
        <v>45</v>
      </c>
      <c r="AA43" s="100" t="s">
        <v>45</v>
      </c>
      <c r="AB43" s="100" t="s">
        <v>45</v>
      </c>
      <c r="AC43" s="138" t="s">
        <v>45</v>
      </c>
      <c r="AD43" s="83" t="s">
        <v>45</v>
      </c>
      <c r="AE43" s="83" t="s">
        <v>45</v>
      </c>
      <c r="AF43" s="85"/>
      <c r="AG43" s="27">
        <f>SUM(C43:AE43)</f>
        <v>104</v>
      </c>
      <c r="AH43" s="12"/>
      <c r="AI43" s="47"/>
      <c r="AJ43" s="47"/>
      <c r="AK43" s="47"/>
    </row>
    <row r="44" spans="1:37" ht="15.6" customHeight="1" x14ac:dyDescent="0.2">
      <c r="A44" s="162" t="s">
        <v>67</v>
      </c>
      <c r="B44" s="24" t="s">
        <v>8</v>
      </c>
      <c r="C44" s="115">
        <f>C43</f>
        <v>20</v>
      </c>
      <c r="D44" s="87">
        <f t="shared" ref="D44" si="85">C44-D42+D43</f>
        <v>33</v>
      </c>
      <c r="E44" s="87">
        <f>D44-E42+E43</f>
        <v>43</v>
      </c>
      <c r="F44" s="87">
        <f>E44-F42+F43</f>
        <v>53</v>
      </c>
      <c r="G44" s="87">
        <f t="shared" ref="G44" si="86">F44-G42+G43</f>
        <v>57</v>
      </c>
      <c r="H44" s="128">
        <f t="shared" ref="H44" si="87">G44-H42+H43</f>
        <v>55</v>
      </c>
      <c r="I44" s="107" t="s">
        <v>45</v>
      </c>
      <c r="J44" s="107" t="s">
        <v>45</v>
      </c>
      <c r="K44" s="106">
        <f>H44-K42+K43</f>
        <v>59</v>
      </c>
      <c r="L44" s="108">
        <f t="shared" ref="L44" si="88">K44-L42+L43</f>
        <v>52</v>
      </c>
      <c r="M44" s="87">
        <f t="shared" ref="M44" si="89">L44-M42+M43</f>
        <v>47</v>
      </c>
      <c r="N44" s="87">
        <f t="shared" ref="N44" si="90">M44-N42+N43</f>
        <v>26</v>
      </c>
      <c r="O44" s="87">
        <f t="shared" ref="O44" si="91">N44-O42+O43</f>
        <v>33</v>
      </c>
      <c r="P44" s="87">
        <f t="shared" ref="P44" si="92">O44-P42+P43</f>
        <v>23</v>
      </c>
      <c r="Q44" s="87">
        <f t="shared" ref="Q44" si="93">P44-Q42+Q43</f>
        <v>20</v>
      </c>
      <c r="R44" s="87">
        <f t="shared" ref="R44" si="94">Q44-R42+R43</f>
        <v>15</v>
      </c>
      <c r="S44" s="128">
        <f t="shared" ref="S44" si="95">R44-S42+S43</f>
        <v>15</v>
      </c>
      <c r="T44" s="106">
        <f t="shared" ref="T44" si="96">S44-T42+T43</f>
        <v>5</v>
      </c>
      <c r="U44" s="106">
        <f t="shared" ref="U44" si="97">T44-U42+U43</f>
        <v>0</v>
      </c>
      <c r="V44" s="139">
        <f t="shared" ref="V44" si="98">U44-V42+V43</f>
        <v>0</v>
      </c>
      <c r="W44" s="105" t="s">
        <v>45</v>
      </c>
      <c r="X44" s="105" t="s">
        <v>45</v>
      </c>
      <c r="Y44" s="105" t="s">
        <v>45</v>
      </c>
      <c r="Z44" s="105" t="s">
        <v>45</v>
      </c>
      <c r="AA44" s="105" t="s">
        <v>45</v>
      </c>
      <c r="AB44" s="105" t="s">
        <v>45</v>
      </c>
      <c r="AC44" s="140" t="s">
        <v>45</v>
      </c>
      <c r="AD44" s="86" t="s">
        <v>45</v>
      </c>
      <c r="AE44" s="86" t="s">
        <v>45</v>
      </c>
      <c r="AF44" s="133" t="s">
        <v>45</v>
      </c>
      <c r="AG44" s="28"/>
      <c r="AH44" s="3">
        <f>MAX(C44:AF44)</f>
        <v>59</v>
      </c>
      <c r="AI44" s="47"/>
      <c r="AJ44" s="47"/>
      <c r="AK44" s="47"/>
    </row>
    <row r="45" spans="1:37" ht="15.6" customHeight="1" x14ac:dyDescent="0.2">
      <c r="A45" s="163"/>
      <c r="B45" s="24" t="s">
        <v>9</v>
      </c>
      <c r="C45" s="146"/>
      <c r="D45" s="147"/>
      <c r="E45" s="147"/>
      <c r="F45" s="147"/>
      <c r="G45" s="147"/>
      <c r="H45" s="129">
        <v>11.03</v>
      </c>
      <c r="I45" s="148"/>
      <c r="J45" s="131" t="s">
        <v>45</v>
      </c>
      <c r="K45" s="148"/>
      <c r="L45" s="148"/>
      <c r="M45" s="125">
        <v>11.1</v>
      </c>
      <c r="N45" s="147"/>
      <c r="O45" s="147"/>
      <c r="P45" s="147"/>
      <c r="Q45" s="147"/>
      <c r="R45" s="125">
        <v>11.18</v>
      </c>
      <c r="S45" s="147"/>
      <c r="T45" s="148"/>
      <c r="U45" s="148"/>
      <c r="V45" s="149">
        <v>11.24</v>
      </c>
      <c r="W45" s="141" t="s">
        <v>45</v>
      </c>
      <c r="X45" s="148"/>
      <c r="Y45" s="148"/>
      <c r="Z45" s="148"/>
      <c r="AA45" s="148"/>
      <c r="AB45" s="148"/>
      <c r="AC45" s="142" t="s">
        <v>45</v>
      </c>
      <c r="AD45" s="147"/>
      <c r="AE45" s="147"/>
      <c r="AF45" s="150" t="s">
        <v>45</v>
      </c>
      <c r="AG45" s="29">
        <v>34</v>
      </c>
      <c r="AH45" s="12"/>
      <c r="AI45" s="47"/>
      <c r="AJ45" s="47"/>
      <c r="AK45" s="47"/>
    </row>
    <row r="46" spans="1:37" ht="15.6" customHeight="1" x14ac:dyDescent="0.2">
      <c r="A46" s="164"/>
      <c r="B46" s="25" t="s">
        <v>10</v>
      </c>
      <c r="C46" s="151">
        <v>10.5</v>
      </c>
      <c r="D46" s="152"/>
      <c r="E46" s="152"/>
      <c r="F46" s="152"/>
      <c r="G46" s="152"/>
      <c r="H46" s="132">
        <f>H45</f>
        <v>11.03</v>
      </c>
      <c r="I46" s="148"/>
      <c r="J46" s="113" t="s">
        <v>45</v>
      </c>
      <c r="K46" s="152"/>
      <c r="L46" s="152"/>
      <c r="M46" s="91">
        <f>M45</f>
        <v>11.1</v>
      </c>
      <c r="N46" s="152"/>
      <c r="O46" s="152"/>
      <c r="P46" s="152"/>
      <c r="Q46" s="152"/>
      <c r="R46" s="91">
        <f>R45</f>
        <v>11.18</v>
      </c>
      <c r="S46" s="152"/>
      <c r="T46" s="152"/>
      <c r="U46" s="152"/>
      <c r="V46" s="148"/>
      <c r="W46" s="143" t="s">
        <v>45</v>
      </c>
      <c r="X46" s="152"/>
      <c r="Y46" s="152"/>
      <c r="Z46" s="152"/>
      <c r="AA46" s="152"/>
      <c r="AB46" s="152"/>
      <c r="AC46" s="144" t="s">
        <v>45</v>
      </c>
      <c r="AD46" s="152"/>
      <c r="AE46" s="152"/>
      <c r="AF46" s="153"/>
      <c r="AG46" s="28"/>
      <c r="AH46" s="13"/>
      <c r="AI46" s="47"/>
      <c r="AJ46" s="47"/>
      <c r="AK46" s="47"/>
    </row>
    <row r="47" spans="1:37" ht="15.6" customHeight="1" thickBot="1" x14ac:dyDescent="0.25">
      <c r="A47" s="155">
        <v>512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1"/>
      <c r="AG47" s="52"/>
      <c r="AH47" s="3"/>
      <c r="AI47" s="47"/>
      <c r="AJ47" s="47"/>
      <c r="AK47" s="47"/>
    </row>
    <row r="48" spans="1:37" ht="15.6" customHeight="1" x14ac:dyDescent="0.2">
      <c r="A48" s="156"/>
      <c r="B48" s="23" t="s">
        <v>5</v>
      </c>
      <c r="C48" s="78"/>
      <c r="D48" s="80">
        <v>0</v>
      </c>
      <c r="E48" s="80">
        <v>0</v>
      </c>
      <c r="F48" s="80">
        <v>3</v>
      </c>
      <c r="G48" s="80">
        <v>0</v>
      </c>
      <c r="H48" s="126">
        <v>5</v>
      </c>
      <c r="I48" s="97" t="s">
        <v>45</v>
      </c>
      <c r="J48" s="97" t="s">
        <v>45</v>
      </c>
      <c r="K48" s="96">
        <v>6</v>
      </c>
      <c r="L48" s="98">
        <v>7</v>
      </c>
      <c r="M48" s="80">
        <v>8</v>
      </c>
      <c r="N48" s="80">
        <v>5</v>
      </c>
      <c r="O48" s="80">
        <v>7</v>
      </c>
      <c r="P48" s="80">
        <v>0</v>
      </c>
      <c r="Q48" s="80">
        <v>1</v>
      </c>
      <c r="R48" s="80">
        <v>3</v>
      </c>
      <c r="S48" s="126">
        <v>0</v>
      </c>
      <c r="T48" s="96">
        <v>2</v>
      </c>
      <c r="U48" s="96">
        <v>6</v>
      </c>
      <c r="V48" s="136">
        <v>0</v>
      </c>
      <c r="W48" s="95" t="s">
        <v>45</v>
      </c>
      <c r="X48" s="95" t="s">
        <v>45</v>
      </c>
      <c r="Y48" s="95" t="s">
        <v>45</v>
      </c>
      <c r="Z48" s="95" t="s">
        <v>45</v>
      </c>
      <c r="AA48" s="95" t="s">
        <v>45</v>
      </c>
      <c r="AB48" s="95" t="s">
        <v>45</v>
      </c>
      <c r="AC48" s="137" t="s">
        <v>45</v>
      </c>
      <c r="AD48" s="79" t="s">
        <v>45</v>
      </c>
      <c r="AE48" s="79" t="s">
        <v>45</v>
      </c>
      <c r="AF48" s="134" t="s">
        <v>45</v>
      </c>
      <c r="AG48" s="26" t="s">
        <v>6</v>
      </c>
      <c r="AH48" s="43"/>
      <c r="AI48" s="47"/>
      <c r="AJ48" s="47"/>
      <c r="AK48" s="47"/>
    </row>
    <row r="49" spans="1:37" ht="15.6" customHeight="1" x14ac:dyDescent="0.2">
      <c r="A49" s="154">
        <v>12.05</v>
      </c>
      <c r="B49" s="24" t="s">
        <v>7</v>
      </c>
      <c r="C49" s="115">
        <v>17</v>
      </c>
      <c r="D49" s="84">
        <v>6</v>
      </c>
      <c r="E49" s="84">
        <v>4</v>
      </c>
      <c r="F49" s="84">
        <v>6</v>
      </c>
      <c r="G49" s="84">
        <v>4</v>
      </c>
      <c r="H49" s="127">
        <v>1</v>
      </c>
      <c r="I49" s="102" t="s">
        <v>45</v>
      </c>
      <c r="J49" s="102" t="s">
        <v>45</v>
      </c>
      <c r="K49" s="101">
        <v>7</v>
      </c>
      <c r="L49" s="103">
        <v>2</v>
      </c>
      <c r="M49" s="84">
        <v>4</v>
      </c>
      <c r="N49" s="84">
        <v>0</v>
      </c>
      <c r="O49" s="84">
        <v>0</v>
      </c>
      <c r="P49" s="84">
        <v>0</v>
      </c>
      <c r="Q49" s="84">
        <v>2</v>
      </c>
      <c r="R49" s="84">
        <v>0</v>
      </c>
      <c r="S49" s="127">
        <v>0</v>
      </c>
      <c r="T49" s="101">
        <v>0</v>
      </c>
      <c r="U49" s="101">
        <v>0</v>
      </c>
      <c r="V49" s="148"/>
      <c r="W49" s="100" t="s">
        <v>45</v>
      </c>
      <c r="X49" s="100" t="s">
        <v>45</v>
      </c>
      <c r="Y49" s="100" t="s">
        <v>45</v>
      </c>
      <c r="Z49" s="100" t="s">
        <v>45</v>
      </c>
      <c r="AA49" s="100" t="s">
        <v>45</v>
      </c>
      <c r="AB49" s="100" t="s">
        <v>45</v>
      </c>
      <c r="AC49" s="138" t="s">
        <v>45</v>
      </c>
      <c r="AD49" s="83" t="s">
        <v>45</v>
      </c>
      <c r="AE49" s="83" t="s">
        <v>45</v>
      </c>
      <c r="AF49" s="85"/>
      <c r="AG49" s="27">
        <f>SUM(C49:AE49)</f>
        <v>53</v>
      </c>
      <c r="AH49" s="12"/>
      <c r="AI49" s="47"/>
      <c r="AJ49" s="47"/>
      <c r="AK49" s="47"/>
    </row>
    <row r="50" spans="1:37" ht="15.6" customHeight="1" x14ac:dyDescent="0.2">
      <c r="A50" s="162" t="s">
        <v>67</v>
      </c>
      <c r="B50" s="24" t="s">
        <v>8</v>
      </c>
      <c r="C50" s="115">
        <f>C49</f>
        <v>17</v>
      </c>
      <c r="D50" s="87">
        <f t="shared" ref="D50" si="99">C50-D48+D49</f>
        <v>23</v>
      </c>
      <c r="E50" s="87">
        <f>D50-E48+E49</f>
        <v>27</v>
      </c>
      <c r="F50" s="87">
        <f>E50-F48+F49</f>
        <v>30</v>
      </c>
      <c r="G50" s="87">
        <f t="shared" ref="G50" si="100">F50-G48+G49</f>
        <v>34</v>
      </c>
      <c r="H50" s="128">
        <f t="shared" ref="H50" si="101">G50-H48+H49</f>
        <v>30</v>
      </c>
      <c r="I50" s="107" t="s">
        <v>45</v>
      </c>
      <c r="J50" s="107" t="s">
        <v>45</v>
      </c>
      <c r="K50" s="106">
        <f>H50-K48+K49</f>
        <v>31</v>
      </c>
      <c r="L50" s="108">
        <f t="shared" ref="L50" si="102">K50-L48+L49</f>
        <v>26</v>
      </c>
      <c r="M50" s="87">
        <f t="shared" ref="M50" si="103">L50-M48+M49</f>
        <v>22</v>
      </c>
      <c r="N50" s="87">
        <f t="shared" ref="N50" si="104">M50-N48+N49</f>
        <v>17</v>
      </c>
      <c r="O50" s="87">
        <f t="shared" ref="O50" si="105">N50-O48+O49</f>
        <v>10</v>
      </c>
      <c r="P50" s="87">
        <f t="shared" ref="P50" si="106">O50-P48+P49</f>
        <v>10</v>
      </c>
      <c r="Q50" s="87">
        <f t="shared" ref="Q50" si="107">P50-Q48+Q49</f>
        <v>11</v>
      </c>
      <c r="R50" s="87">
        <f t="shared" ref="R50" si="108">Q50-R48+R49</f>
        <v>8</v>
      </c>
      <c r="S50" s="128">
        <f t="shared" ref="S50" si="109">R50-S48+S49</f>
        <v>8</v>
      </c>
      <c r="T50" s="106">
        <f t="shared" ref="T50" si="110">S50-T48+T49</f>
        <v>6</v>
      </c>
      <c r="U50" s="106">
        <f t="shared" ref="U50" si="111">T50-U48+U49</f>
        <v>0</v>
      </c>
      <c r="V50" s="139">
        <f t="shared" ref="V50" si="112">U50-V48+V49</f>
        <v>0</v>
      </c>
      <c r="W50" s="105" t="s">
        <v>45</v>
      </c>
      <c r="X50" s="105" t="s">
        <v>45</v>
      </c>
      <c r="Y50" s="105" t="s">
        <v>45</v>
      </c>
      <c r="Z50" s="105" t="s">
        <v>45</v>
      </c>
      <c r="AA50" s="105" t="s">
        <v>45</v>
      </c>
      <c r="AB50" s="105" t="s">
        <v>45</v>
      </c>
      <c r="AC50" s="140" t="s">
        <v>45</v>
      </c>
      <c r="AD50" s="86" t="s">
        <v>45</v>
      </c>
      <c r="AE50" s="86" t="s">
        <v>45</v>
      </c>
      <c r="AF50" s="133" t="s">
        <v>45</v>
      </c>
      <c r="AG50" s="28"/>
      <c r="AH50" s="3">
        <f>MAX(C50:AF50)</f>
        <v>34</v>
      </c>
      <c r="AI50" s="47"/>
      <c r="AJ50" s="47"/>
      <c r="AK50" s="47"/>
    </row>
    <row r="51" spans="1:37" ht="15.6" customHeight="1" x14ac:dyDescent="0.2">
      <c r="A51" s="163"/>
      <c r="B51" s="24" t="s">
        <v>9</v>
      </c>
      <c r="C51" s="146"/>
      <c r="D51" s="147"/>
      <c r="E51" s="147"/>
      <c r="F51" s="147"/>
      <c r="G51" s="147"/>
      <c r="H51" s="129">
        <v>12.13</v>
      </c>
      <c r="I51" s="148"/>
      <c r="J51" s="131" t="s">
        <v>45</v>
      </c>
      <c r="K51" s="148"/>
      <c r="L51" s="148"/>
      <c r="M51" s="125">
        <v>12.16</v>
      </c>
      <c r="N51" s="147"/>
      <c r="O51" s="147"/>
      <c r="P51" s="147"/>
      <c r="Q51" s="147"/>
      <c r="R51" s="125">
        <v>12.26</v>
      </c>
      <c r="S51" s="147"/>
      <c r="T51" s="148"/>
      <c r="U51" s="148"/>
      <c r="V51" s="149">
        <v>12.3</v>
      </c>
      <c r="W51" s="141" t="s">
        <v>45</v>
      </c>
      <c r="X51" s="148"/>
      <c r="Y51" s="148"/>
      <c r="Z51" s="148"/>
      <c r="AA51" s="148"/>
      <c r="AB51" s="148"/>
      <c r="AC51" s="142" t="s">
        <v>45</v>
      </c>
      <c r="AD51" s="147"/>
      <c r="AE51" s="147"/>
      <c r="AF51" s="150" t="s">
        <v>45</v>
      </c>
      <c r="AG51" s="29">
        <v>23</v>
      </c>
      <c r="AH51" s="12"/>
      <c r="AI51" s="47"/>
      <c r="AJ51" s="47"/>
      <c r="AK51" s="47"/>
    </row>
    <row r="52" spans="1:37" ht="15.6" customHeight="1" x14ac:dyDescent="0.2">
      <c r="A52" s="164"/>
      <c r="B52" s="25" t="s">
        <v>10</v>
      </c>
      <c r="C52" s="151">
        <v>12.07</v>
      </c>
      <c r="D52" s="152"/>
      <c r="E52" s="152"/>
      <c r="F52" s="152"/>
      <c r="G52" s="152"/>
      <c r="H52" s="132">
        <f>H51</f>
        <v>12.13</v>
      </c>
      <c r="I52" s="148"/>
      <c r="J52" s="113" t="s">
        <v>45</v>
      </c>
      <c r="K52" s="152"/>
      <c r="L52" s="152"/>
      <c r="M52" s="91">
        <f>M51</f>
        <v>12.16</v>
      </c>
      <c r="N52" s="152"/>
      <c r="O52" s="152"/>
      <c r="P52" s="152"/>
      <c r="Q52" s="152"/>
      <c r="R52" s="91">
        <f>R51</f>
        <v>12.26</v>
      </c>
      <c r="S52" s="152"/>
      <c r="T52" s="152"/>
      <c r="U52" s="152"/>
      <c r="V52" s="148"/>
      <c r="W52" s="143" t="s">
        <v>45</v>
      </c>
      <c r="X52" s="152"/>
      <c r="Y52" s="152"/>
      <c r="Z52" s="152"/>
      <c r="AA52" s="152"/>
      <c r="AB52" s="152"/>
      <c r="AC52" s="144" t="s">
        <v>45</v>
      </c>
      <c r="AD52" s="152"/>
      <c r="AE52" s="152"/>
      <c r="AF52" s="153"/>
      <c r="AG52" s="28"/>
      <c r="AH52" s="13"/>
      <c r="AI52" s="47"/>
      <c r="AJ52" s="47"/>
      <c r="AK52" s="47"/>
    </row>
    <row r="53" spans="1:37" ht="15.6" customHeight="1" thickBot="1" x14ac:dyDescent="0.25">
      <c r="A53" s="155">
        <v>512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1"/>
      <c r="AG53" s="52"/>
      <c r="AH53" s="3"/>
      <c r="AI53" s="47"/>
      <c r="AJ53" s="47"/>
      <c r="AK53" s="47"/>
    </row>
    <row r="54" spans="1:37" ht="15.6" customHeight="1" x14ac:dyDescent="0.2">
      <c r="A54" s="156"/>
      <c r="B54" s="23" t="s">
        <v>5</v>
      </c>
      <c r="C54" s="78"/>
      <c r="D54" s="80">
        <v>0</v>
      </c>
      <c r="E54" s="80">
        <v>0</v>
      </c>
      <c r="F54" s="80">
        <v>1</v>
      </c>
      <c r="G54" s="80">
        <v>1</v>
      </c>
      <c r="H54" s="126">
        <v>0</v>
      </c>
      <c r="I54" s="97" t="s">
        <v>45</v>
      </c>
      <c r="J54" s="97" t="s">
        <v>45</v>
      </c>
      <c r="K54" s="96">
        <v>7</v>
      </c>
      <c r="L54" s="98">
        <v>9</v>
      </c>
      <c r="M54" s="80">
        <v>12</v>
      </c>
      <c r="N54" s="80">
        <v>9</v>
      </c>
      <c r="O54" s="80">
        <v>6</v>
      </c>
      <c r="P54" s="80">
        <v>9</v>
      </c>
      <c r="Q54" s="80">
        <v>2</v>
      </c>
      <c r="R54" s="80">
        <v>3</v>
      </c>
      <c r="S54" s="126">
        <v>3</v>
      </c>
      <c r="T54" s="96">
        <v>1</v>
      </c>
      <c r="U54" s="96">
        <v>2</v>
      </c>
      <c r="V54" s="136">
        <v>0</v>
      </c>
      <c r="W54" s="95" t="s">
        <v>45</v>
      </c>
      <c r="X54" s="95" t="s">
        <v>45</v>
      </c>
      <c r="Y54" s="95" t="s">
        <v>45</v>
      </c>
      <c r="Z54" s="95" t="s">
        <v>45</v>
      </c>
      <c r="AA54" s="95" t="s">
        <v>45</v>
      </c>
      <c r="AB54" s="95" t="s">
        <v>45</v>
      </c>
      <c r="AC54" s="137" t="s">
        <v>45</v>
      </c>
      <c r="AD54" s="79" t="s">
        <v>45</v>
      </c>
      <c r="AE54" s="79" t="s">
        <v>45</v>
      </c>
      <c r="AF54" s="134" t="s">
        <v>45</v>
      </c>
      <c r="AG54" s="26" t="s">
        <v>6</v>
      </c>
      <c r="AH54" s="43"/>
      <c r="AI54" s="47"/>
      <c r="AJ54" s="47"/>
      <c r="AK54" s="47"/>
    </row>
    <row r="55" spans="1:37" ht="15.6" customHeight="1" x14ac:dyDescent="0.2">
      <c r="A55" s="154">
        <v>12.27</v>
      </c>
      <c r="B55" s="24" t="s">
        <v>7</v>
      </c>
      <c r="C55" s="115">
        <v>25</v>
      </c>
      <c r="D55" s="84">
        <v>2</v>
      </c>
      <c r="E55" s="84">
        <v>6</v>
      </c>
      <c r="F55" s="84">
        <v>5</v>
      </c>
      <c r="G55" s="84">
        <v>0</v>
      </c>
      <c r="H55" s="127">
        <v>3</v>
      </c>
      <c r="I55" s="102" t="s">
        <v>45</v>
      </c>
      <c r="J55" s="102" t="s">
        <v>45</v>
      </c>
      <c r="K55" s="101">
        <v>7</v>
      </c>
      <c r="L55" s="103">
        <v>1</v>
      </c>
      <c r="M55" s="84">
        <v>7</v>
      </c>
      <c r="N55" s="84">
        <v>6</v>
      </c>
      <c r="O55" s="84">
        <v>3</v>
      </c>
      <c r="P55" s="84">
        <v>0</v>
      </c>
      <c r="Q55" s="84">
        <v>0</v>
      </c>
      <c r="R55" s="84">
        <v>0</v>
      </c>
      <c r="S55" s="127">
        <v>0</v>
      </c>
      <c r="T55" s="101">
        <v>0</v>
      </c>
      <c r="U55" s="101">
        <v>0</v>
      </c>
      <c r="V55" s="148"/>
      <c r="W55" s="100" t="s">
        <v>45</v>
      </c>
      <c r="X55" s="100" t="s">
        <v>45</v>
      </c>
      <c r="Y55" s="100" t="s">
        <v>45</v>
      </c>
      <c r="Z55" s="100" t="s">
        <v>45</v>
      </c>
      <c r="AA55" s="100" t="s">
        <v>45</v>
      </c>
      <c r="AB55" s="100" t="s">
        <v>45</v>
      </c>
      <c r="AC55" s="138" t="s">
        <v>45</v>
      </c>
      <c r="AD55" s="83" t="s">
        <v>45</v>
      </c>
      <c r="AE55" s="83" t="s">
        <v>45</v>
      </c>
      <c r="AF55" s="85"/>
      <c r="AG55" s="27">
        <f>SUM(C55:AE55)</f>
        <v>65</v>
      </c>
      <c r="AH55" s="12"/>
      <c r="AI55" s="47"/>
      <c r="AJ55" s="47"/>
      <c r="AK55" s="47"/>
    </row>
    <row r="56" spans="1:37" ht="15.6" customHeight="1" x14ac:dyDescent="0.2">
      <c r="A56" s="162" t="s">
        <v>67</v>
      </c>
      <c r="B56" s="24" t="s">
        <v>8</v>
      </c>
      <c r="C56" s="115">
        <f>C55</f>
        <v>25</v>
      </c>
      <c r="D56" s="87">
        <f t="shared" ref="D56" si="113">C56-D54+D55</f>
        <v>27</v>
      </c>
      <c r="E56" s="87">
        <f>D56-E54+E55</f>
        <v>33</v>
      </c>
      <c r="F56" s="87">
        <f>E56-F54+F55</f>
        <v>37</v>
      </c>
      <c r="G56" s="87">
        <f t="shared" ref="G56" si="114">F56-G54+G55</f>
        <v>36</v>
      </c>
      <c r="H56" s="128">
        <f t="shared" ref="H56" si="115">G56-H54+H55</f>
        <v>39</v>
      </c>
      <c r="I56" s="107" t="s">
        <v>45</v>
      </c>
      <c r="J56" s="107" t="s">
        <v>45</v>
      </c>
      <c r="K56" s="106">
        <f>H56-K54+K55</f>
        <v>39</v>
      </c>
      <c r="L56" s="108">
        <f t="shared" ref="L56" si="116">K56-L54+L55</f>
        <v>31</v>
      </c>
      <c r="M56" s="87">
        <f t="shared" ref="M56" si="117">L56-M54+M55</f>
        <v>26</v>
      </c>
      <c r="N56" s="87">
        <f t="shared" ref="N56" si="118">M56-N54+N55</f>
        <v>23</v>
      </c>
      <c r="O56" s="87">
        <f t="shared" ref="O56" si="119">N56-O54+O55</f>
        <v>20</v>
      </c>
      <c r="P56" s="87">
        <f t="shared" ref="P56" si="120">O56-P54+P55</f>
        <v>11</v>
      </c>
      <c r="Q56" s="87">
        <f t="shared" ref="Q56" si="121">P56-Q54+Q55</f>
        <v>9</v>
      </c>
      <c r="R56" s="87">
        <f t="shared" ref="R56" si="122">Q56-R54+R55</f>
        <v>6</v>
      </c>
      <c r="S56" s="128">
        <f t="shared" ref="S56" si="123">R56-S54+S55</f>
        <v>3</v>
      </c>
      <c r="T56" s="106">
        <f t="shared" ref="T56" si="124">S56-T54+T55</f>
        <v>2</v>
      </c>
      <c r="U56" s="106">
        <f t="shared" ref="U56" si="125">T56-U54+U55</f>
        <v>0</v>
      </c>
      <c r="V56" s="139">
        <f t="shared" ref="V56" si="126">U56-V54+V55</f>
        <v>0</v>
      </c>
      <c r="W56" s="105" t="s">
        <v>45</v>
      </c>
      <c r="X56" s="105" t="s">
        <v>45</v>
      </c>
      <c r="Y56" s="105" t="s">
        <v>45</v>
      </c>
      <c r="Z56" s="105" t="s">
        <v>45</v>
      </c>
      <c r="AA56" s="105" t="s">
        <v>45</v>
      </c>
      <c r="AB56" s="105" t="s">
        <v>45</v>
      </c>
      <c r="AC56" s="140" t="s">
        <v>45</v>
      </c>
      <c r="AD56" s="86" t="s">
        <v>45</v>
      </c>
      <c r="AE56" s="86" t="s">
        <v>45</v>
      </c>
      <c r="AF56" s="133" t="s">
        <v>45</v>
      </c>
      <c r="AG56" s="28"/>
      <c r="AH56" s="3">
        <f>MAX(C56:AF56)</f>
        <v>39</v>
      </c>
      <c r="AI56" s="47"/>
      <c r="AJ56" s="47"/>
      <c r="AK56" s="47"/>
    </row>
    <row r="57" spans="1:37" ht="15.6" customHeight="1" x14ac:dyDescent="0.2">
      <c r="A57" s="163"/>
      <c r="B57" s="24" t="s">
        <v>9</v>
      </c>
      <c r="C57" s="146"/>
      <c r="D57" s="147"/>
      <c r="E57" s="147"/>
      <c r="F57" s="147"/>
      <c r="G57" s="147"/>
      <c r="H57" s="129">
        <v>12.34</v>
      </c>
      <c r="I57" s="148"/>
      <c r="J57" s="131" t="s">
        <v>45</v>
      </c>
      <c r="K57" s="148"/>
      <c r="L57" s="148"/>
      <c r="M57" s="125">
        <v>12.4</v>
      </c>
      <c r="N57" s="147"/>
      <c r="O57" s="147"/>
      <c r="P57" s="147"/>
      <c r="Q57" s="147"/>
      <c r="R57" s="125">
        <v>12.48</v>
      </c>
      <c r="S57" s="147"/>
      <c r="T57" s="148"/>
      <c r="U57" s="148"/>
      <c r="V57" s="149">
        <v>12.53</v>
      </c>
      <c r="W57" s="141" t="s">
        <v>45</v>
      </c>
      <c r="X57" s="148"/>
      <c r="Y57" s="148"/>
      <c r="Z57" s="148"/>
      <c r="AA57" s="148"/>
      <c r="AB57" s="148"/>
      <c r="AC57" s="142" t="s">
        <v>45</v>
      </c>
      <c r="AD57" s="147"/>
      <c r="AE57" s="147"/>
      <c r="AF57" s="150" t="s">
        <v>45</v>
      </c>
      <c r="AG57" s="29">
        <f>53-27</f>
        <v>26</v>
      </c>
      <c r="AH57" s="12"/>
      <c r="AI57" s="47"/>
      <c r="AJ57" s="47"/>
      <c r="AK57" s="47"/>
    </row>
    <row r="58" spans="1:37" ht="15.6" customHeight="1" x14ac:dyDescent="0.2">
      <c r="A58" s="164"/>
      <c r="B58" s="25" t="s">
        <v>10</v>
      </c>
      <c r="C58" s="151">
        <v>12.27</v>
      </c>
      <c r="D58" s="152"/>
      <c r="E58" s="152"/>
      <c r="F58" s="152"/>
      <c r="G58" s="152"/>
      <c r="H58" s="132">
        <f>H57</f>
        <v>12.34</v>
      </c>
      <c r="I58" s="148"/>
      <c r="J58" s="113" t="s">
        <v>45</v>
      </c>
      <c r="K58" s="152"/>
      <c r="L58" s="152"/>
      <c r="M58" s="91">
        <f>M57</f>
        <v>12.4</v>
      </c>
      <c r="N58" s="152"/>
      <c r="O58" s="152"/>
      <c r="P58" s="152"/>
      <c r="Q58" s="152"/>
      <c r="R58" s="91">
        <f>R57</f>
        <v>12.48</v>
      </c>
      <c r="S58" s="152"/>
      <c r="T58" s="152"/>
      <c r="U58" s="152"/>
      <c r="V58" s="148"/>
      <c r="W58" s="143" t="s">
        <v>45</v>
      </c>
      <c r="X58" s="152"/>
      <c r="Y58" s="152"/>
      <c r="Z58" s="152"/>
      <c r="AA58" s="152"/>
      <c r="AB58" s="152"/>
      <c r="AC58" s="144" t="s">
        <v>45</v>
      </c>
      <c r="AD58" s="152"/>
      <c r="AE58" s="152"/>
      <c r="AF58" s="153"/>
      <c r="AG58" s="28"/>
      <c r="AH58" s="13"/>
      <c r="AI58" s="47"/>
      <c r="AJ58" s="47"/>
      <c r="AK58" s="47"/>
    </row>
    <row r="59" spans="1:37" ht="15.6" customHeight="1" thickBot="1" x14ac:dyDescent="0.25">
      <c r="A59" s="155">
        <v>205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1"/>
      <c r="AG59" s="52"/>
      <c r="AH59" s="3"/>
      <c r="AI59" s="47"/>
      <c r="AJ59" s="47"/>
      <c r="AK59" s="47"/>
    </row>
    <row r="60" spans="1:37" ht="15.6" customHeight="1" x14ac:dyDescent="0.2">
      <c r="A60" s="156"/>
      <c r="B60" s="23" t="s">
        <v>5</v>
      </c>
      <c r="C60" s="78"/>
      <c r="D60" s="80">
        <v>0</v>
      </c>
      <c r="E60" s="80">
        <v>1</v>
      </c>
      <c r="F60" s="80">
        <v>2</v>
      </c>
      <c r="G60" s="80">
        <v>0</v>
      </c>
      <c r="H60" s="126">
        <v>0</v>
      </c>
      <c r="I60" s="97" t="s">
        <v>45</v>
      </c>
      <c r="J60" s="97" t="s">
        <v>45</v>
      </c>
      <c r="K60" s="96">
        <v>10</v>
      </c>
      <c r="L60" s="98">
        <v>3</v>
      </c>
      <c r="M60" s="80">
        <v>12</v>
      </c>
      <c r="N60" s="80">
        <v>3</v>
      </c>
      <c r="O60" s="80">
        <v>7</v>
      </c>
      <c r="P60" s="80">
        <v>0</v>
      </c>
      <c r="Q60" s="80">
        <v>4</v>
      </c>
      <c r="R60" s="80">
        <v>2</v>
      </c>
      <c r="S60" s="126">
        <v>2</v>
      </c>
      <c r="T60" s="96">
        <v>1</v>
      </c>
      <c r="U60" s="96">
        <v>1</v>
      </c>
      <c r="V60" s="136" t="s">
        <v>45</v>
      </c>
      <c r="W60" s="95">
        <v>0</v>
      </c>
      <c r="X60" s="95">
        <v>9</v>
      </c>
      <c r="Y60" s="95">
        <v>0</v>
      </c>
      <c r="Z60" s="95">
        <v>1</v>
      </c>
      <c r="AA60" s="95">
        <v>0</v>
      </c>
      <c r="AB60" s="95">
        <v>0</v>
      </c>
      <c r="AC60" s="137">
        <v>0</v>
      </c>
      <c r="AD60" s="79">
        <v>4</v>
      </c>
      <c r="AE60" s="79">
        <v>0</v>
      </c>
      <c r="AF60" s="134">
        <v>1</v>
      </c>
      <c r="AG60" s="26" t="s">
        <v>6</v>
      </c>
      <c r="AH60" s="43"/>
      <c r="AI60" s="47"/>
      <c r="AJ60" s="47"/>
      <c r="AK60" s="47"/>
    </row>
    <row r="61" spans="1:37" ht="15.6" customHeight="1" x14ac:dyDescent="0.2">
      <c r="A61" s="154">
        <v>13.01</v>
      </c>
      <c r="B61" s="24" t="s">
        <v>7</v>
      </c>
      <c r="C61" s="115">
        <v>10</v>
      </c>
      <c r="D61" s="84">
        <v>5</v>
      </c>
      <c r="E61" s="84">
        <v>5</v>
      </c>
      <c r="F61" s="84">
        <v>4</v>
      </c>
      <c r="G61" s="84">
        <v>3</v>
      </c>
      <c r="H61" s="127">
        <v>6</v>
      </c>
      <c r="I61" s="102" t="s">
        <v>45</v>
      </c>
      <c r="J61" s="102" t="s">
        <v>45</v>
      </c>
      <c r="K61" s="101">
        <v>8</v>
      </c>
      <c r="L61" s="103">
        <v>2</v>
      </c>
      <c r="M61" s="84">
        <v>8</v>
      </c>
      <c r="N61" s="84">
        <v>1</v>
      </c>
      <c r="O61" s="84">
        <v>0</v>
      </c>
      <c r="P61" s="84">
        <v>0</v>
      </c>
      <c r="Q61" s="84">
        <v>7</v>
      </c>
      <c r="R61" s="84">
        <v>0</v>
      </c>
      <c r="S61" s="127">
        <v>4</v>
      </c>
      <c r="T61" s="101">
        <v>0</v>
      </c>
      <c r="U61" s="101">
        <v>0</v>
      </c>
      <c r="V61" s="148"/>
      <c r="W61" s="100">
        <v>0</v>
      </c>
      <c r="X61" s="100">
        <v>0</v>
      </c>
      <c r="Y61" s="100">
        <v>0</v>
      </c>
      <c r="Z61" s="100">
        <v>0</v>
      </c>
      <c r="AA61" s="100">
        <v>0</v>
      </c>
      <c r="AB61" s="100">
        <v>0</v>
      </c>
      <c r="AC61" s="138">
        <v>0</v>
      </c>
      <c r="AD61" s="83">
        <v>0</v>
      </c>
      <c r="AE61" s="83">
        <v>0</v>
      </c>
      <c r="AF61" s="85"/>
      <c r="AG61" s="27">
        <f>SUM(C61:AE61)</f>
        <v>63</v>
      </c>
      <c r="AH61" s="12"/>
      <c r="AI61" s="47"/>
      <c r="AJ61" s="47"/>
      <c r="AK61" s="47"/>
    </row>
    <row r="62" spans="1:37" ht="15.6" customHeight="1" x14ac:dyDescent="0.2">
      <c r="A62" s="162" t="s">
        <v>67</v>
      </c>
      <c r="B62" s="24" t="s">
        <v>8</v>
      </c>
      <c r="C62" s="115">
        <f>C61</f>
        <v>10</v>
      </c>
      <c r="D62" s="87">
        <f t="shared" ref="D62" si="127">C62-D60+D61</f>
        <v>15</v>
      </c>
      <c r="E62" s="87">
        <f>D62-E60+E61</f>
        <v>19</v>
      </c>
      <c r="F62" s="87">
        <f>E62-F60+F61</f>
        <v>21</v>
      </c>
      <c r="G62" s="87">
        <f t="shared" ref="G62" si="128">F62-G60+G61</f>
        <v>24</v>
      </c>
      <c r="H62" s="128">
        <f t="shared" ref="H62" si="129">G62-H60+H61</f>
        <v>30</v>
      </c>
      <c r="I62" s="107" t="s">
        <v>45</v>
      </c>
      <c r="J62" s="107" t="s">
        <v>45</v>
      </c>
      <c r="K62" s="106">
        <f>H62-K60+K61</f>
        <v>28</v>
      </c>
      <c r="L62" s="108">
        <f t="shared" ref="L62" si="130">K62-L60+L61</f>
        <v>27</v>
      </c>
      <c r="M62" s="87">
        <f t="shared" ref="M62" si="131">L62-M60+M61</f>
        <v>23</v>
      </c>
      <c r="N62" s="87">
        <f t="shared" ref="N62" si="132">M62-N60+N61</f>
        <v>21</v>
      </c>
      <c r="O62" s="87">
        <f t="shared" ref="O62" si="133">N62-O60+O61</f>
        <v>14</v>
      </c>
      <c r="P62" s="87">
        <f t="shared" ref="P62" si="134">O62-P60+P61</f>
        <v>14</v>
      </c>
      <c r="Q62" s="87">
        <f t="shared" ref="Q62" si="135">P62-Q60+Q61</f>
        <v>17</v>
      </c>
      <c r="R62" s="87">
        <f t="shared" ref="R62" si="136">Q62-R60+R61</f>
        <v>15</v>
      </c>
      <c r="S62" s="128">
        <f t="shared" ref="S62" si="137">R62-S60+S61</f>
        <v>17</v>
      </c>
      <c r="T62" s="106">
        <f t="shared" ref="T62" si="138">S62-T60+T61</f>
        <v>16</v>
      </c>
      <c r="U62" s="106">
        <f t="shared" ref="U62" si="139">T62-U60+U61</f>
        <v>15</v>
      </c>
      <c r="V62" s="139" t="s">
        <v>45</v>
      </c>
      <c r="W62" s="105">
        <f>U62-W60+W61</f>
        <v>15</v>
      </c>
      <c r="X62" s="105">
        <f t="shared" ref="X62" si="140">W62-X60+X61</f>
        <v>6</v>
      </c>
      <c r="Y62" s="105">
        <f t="shared" ref="Y62" si="141">X62-Y60+Y61</f>
        <v>6</v>
      </c>
      <c r="Z62" s="105">
        <f t="shared" ref="Z62" si="142">Y62-Z60+Z61</f>
        <v>5</v>
      </c>
      <c r="AA62" s="105">
        <f t="shared" ref="AA62" si="143">Z62-AA60+AA61</f>
        <v>5</v>
      </c>
      <c r="AB62" s="105">
        <f t="shared" ref="AB62" si="144">AA62-AB60+AB61</f>
        <v>5</v>
      </c>
      <c r="AC62" s="140">
        <f t="shared" ref="AC62" si="145">AB62-AC60+AC61</f>
        <v>5</v>
      </c>
      <c r="AD62" s="86">
        <f t="shared" ref="AD62" si="146">AC62-AD60+AD61</f>
        <v>1</v>
      </c>
      <c r="AE62" s="86">
        <f t="shared" ref="AE62" si="147">AD62-AE60+AE61</f>
        <v>1</v>
      </c>
      <c r="AF62" s="133">
        <f>AE62-AF60</f>
        <v>0</v>
      </c>
      <c r="AG62" s="28"/>
      <c r="AH62" s="3">
        <f>MAX(C62:AF62)</f>
        <v>30</v>
      </c>
      <c r="AI62" s="47"/>
      <c r="AJ62" s="47"/>
      <c r="AK62" s="47"/>
    </row>
    <row r="63" spans="1:37" ht="15.6" customHeight="1" x14ac:dyDescent="0.2">
      <c r="A63" s="163"/>
      <c r="B63" s="24" t="s">
        <v>9</v>
      </c>
      <c r="C63" s="146"/>
      <c r="D63" s="147"/>
      <c r="E63" s="147"/>
      <c r="F63" s="147"/>
      <c r="G63" s="147"/>
      <c r="H63" s="129">
        <v>13.09</v>
      </c>
      <c r="I63" s="148"/>
      <c r="J63" s="131" t="s">
        <v>45</v>
      </c>
      <c r="K63" s="148"/>
      <c r="L63" s="148"/>
      <c r="M63" s="125">
        <v>13.15</v>
      </c>
      <c r="N63" s="147"/>
      <c r="O63" s="147"/>
      <c r="P63" s="147"/>
      <c r="Q63" s="147"/>
      <c r="R63" s="125">
        <v>13.24</v>
      </c>
      <c r="S63" s="147"/>
      <c r="T63" s="148"/>
      <c r="U63" s="148"/>
      <c r="V63" s="149" t="s">
        <v>45</v>
      </c>
      <c r="W63" s="141">
        <v>13.29</v>
      </c>
      <c r="X63" s="148"/>
      <c r="Y63" s="148"/>
      <c r="Z63" s="148"/>
      <c r="AA63" s="148"/>
      <c r="AB63" s="148"/>
      <c r="AC63" s="142">
        <v>13.4</v>
      </c>
      <c r="AD63" s="147"/>
      <c r="AE63" s="147"/>
      <c r="AF63" s="150">
        <v>13.41</v>
      </c>
      <c r="AG63" s="29">
        <v>41</v>
      </c>
      <c r="AH63" s="12"/>
      <c r="AI63" s="47"/>
      <c r="AJ63" s="47"/>
      <c r="AK63" s="47"/>
    </row>
    <row r="64" spans="1:37" ht="15.6" customHeight="1" x14ac:dyDescent="0.2">
      <c r="A64" s="164"/>
      <c r="B64" s="25" t="s">
        <v>10</v>
      </c>
      <c r="C64" s="151">
        <v>13.01</v>
      </c>
      <c r="D64" s="152"/>
      <c r="E64" s="152"/>
      <c r="F64" s="152"/>
      <c r="G64" s="152"/>
      <c r="H64" s="132">
        <f>H63</f>
        <v>13.09</v>
      </c>
      <c r="I64" s="148"/>
      <c r="J64" s="113" t="s">
        <v>45</v>
      </c>
      <c r="K64" s="152"/>
      <c r="L64" s="152"/>
      <c r="M64" s="91">
        <f>M63</f>
        <v>13.15</v>
      </c>
      <c r="N64" s="152"/>
      <c r="O64" s="152"/>
      <c r="P64" s="152"/>
      <c r="Q64" s="152"/>
      <c r="R64" s="91">
        <f>R63</f>
        <v>13.24</v>
      </c>
      <c r="S64" s="152"/>
      <c r="T64" s="152"/>
      <c r="U64" s="152"/>
      <c r="V64" s="148"/>
      <c r="W64" s="143">
        <f>W63</f>
        <v>13.29</v>
      </c>
      <c r="X64" s="152"/>
      <c r="Y64" s="152"/>
      <c r="Z64" s="152"/>
      <c r="AA64" s="152"/>
      <c r="AB64" s="152"/>
      <c r="AC64" s="144">
        <f>AC63</f>
        <v>13.4</v>
      </c>
      <c r="AD64" s="152"/>
      <c r="AE64" s="152"/>
      <c r="AF64" s="153"/>
      <c r="AG64" s="28"/>
      <c r="AH64" s="13"/>
      <c r="AI64" s="47"/>
      <c r="AJ64" s="47"/>
      <c r="AK64" s="47"/>
    </row>
    <row r="65" spans="1:37" ht="15.6" customHeight="1" thickBot="1" x14ac:dyDescent="0.25">
      <c r="A65" s="155">
        <v>217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1"/>
      <c r="AG65" s="52"/>
      <c r="AH65" s="3"/>
      <c r="AI65" s="47"/>
      <c r="AJ65" s="47"/>
      <c r="AK65" s="47"/>
    </row>
    <row r="66" spans="1:37" ht="15.6" customHeight="1" x14ac:dyDescent="0.2">
      <c r="A66" s="156"/>
      <c r="B66" s="23" t="s">
        <v>5</v>
      </c>
      <c r="C66" s="78"/>
      <c r="D66" s="80">
        <v>1</v>
      </c>
      <c r="E66" s="80">
        <v>0</v>
      </c>
      <c r="F66" s="80">
        <v>0</v>
      </c>
      <c r="G66" s="80">
        <v>0</v>
      </c>
      <c r="H66" s="126">
        <v>3</v>
      </c>
      <c r="I66" s="97" t="s">
        <v>45</v>
      </c>
      <c r="J66" s="97" t="s">
        <v>45</v>
      </c>
      <c r="K66" s="96">
        <v>4</v>
      </c>
      <c r="L66" s="98">
        <v>2</v>
      </c>
      <c r="M66" s="80">
        <v>10</v>
      </c>
      <c r="N66" s="80">
        <v>0</v>
      </c>
      <c r="O66" s="80">
        <v>0</v>
      </c>
      <c r="P66" s="80">
        <v>2</v>
      </c>
      <c r="Q66" s="80">
        <v>10</v>
      </c>
      <c r="R66" s="80">
        <v>0</v>
      </c>
      <c r="S66" s="126">
        <v>2</v>
      </c>
      <c r="T66" s="96">
        <v>0</v>
      </c>
      <c r="U66" s="96">
        <v>0</v>
      </c>
      <c r="V66" s="136">
        <v>3</v>
      </c>
      <c r="W66" s="95" t="s">
        <v>45</v>
      </c>
      <c r="X66" s="95" t="s">
        <v>45</v>
      </c>
      <c r="Y66" s="95" t="s">
        <v>45</v>
      </c>
      <c r="Z66" s="95" t="s">
        <v>45</v>
      </c>
      <c r="AA66" s="95" t="s">
        <v>45</v>
      </c>
      <c r="AB66" s="95" t="s">
        <v>45</v>
      </c>
      <c r="AC66" s="137" t="s">
        <v>45</v>
      </c>
      <c r="AD66" s="79" t="s">
        <v>45</v>
      </c>
      <c r="AE66" s="79" t="s">
        <v>45</v>
      </c>
      <c r="AF66" s="134" t="s">
        <v>45</v>
      </c>
      <c r="AG66" s="26" t="s">
        <v>6</v>
      </c>
      <c r="AH66" s="43"/>
      <c r="AI66" s="47"/>
      <c r="AJ66" s="47"/>
      <c r="AK66" s="47"/>
    </row>
    <row r="67" spans="1:37" ht="15.6" customHeight="1" x14ac:dyDescent="0.2">
      <c r="A67" s="154">
        <v>13.3</v>
      </c>
      <c r="B67" s="24" t="s">
        <v>7</v>
      </c>
      <c r="C67" s="115">
        <v>5</v>
      </c>
      <c r="D67" s="84">
        <v>3</v>
      </c>
      <c r="E67" s="84">
        <v>4</v>
      </c>
      <c r="F67" s="84">
        <v>6</v>
      </c>
      <c r="G67" s="84">
        <v>2</v>
      </c>
      <c r="H67" s="127">
        <v>0</v>
      </c>
      <c r="I67" s="102" t="s">
        <v>45</v>
      </c>
      <c r="J67" s="102" t="s">
        <v>45</v>
      </c>
      <c r="K67" s="101">
        <v>3</v>
      </c>
      <c r="L67" s="103">
        <v>8</v>
      </c>
      <c r="M67" s="84">
        <v>2</v>
      </c>
      <c r="N67" s="84">
        <v>1</v>
      </c>
      <c r="O67" s="84">
        <v>1</v>
      </c>
      <c r="P67" s="84">
        <v>0</v>
      </c>
      <c r="Q67" s="84">
        <v>0</v>
      </c>
      <c r="R67" s="84">
        <v>2</v>
      </c>
      <c r="S67" s="127">
        <v>0</v>
      </c>
      <c r="T67" s="101">
        <v>0</v>
      </c>
      <c r="U67" s="101">
        <v>0</v>
      </c>
      <c r="V67" s="148"/>
      <c r="W67" s="100" t="s">
        <v>45</v>
      </c>
      <c r="X67" s="100" t="s">
        <v>45</v>
      </c>
      <c r="Y67" s="100" t="s">
        <v>45</v>
      </c>
      <c r="Z67" s="100" t="s">
        <v>45</v>
      </c>
      <c r="AA67" s="100" t="s">
        <v>45</v>
      </c>
      <c r="AB67" s="100" t="s">
        <v>45</v>
      </c>
      <c r="AC67" s="138" t="s">
        <v>45</v>
      </c>
      <c r="AD67" s="83" t="s">
        <v>45</v>
      </c>
      <c r="AE67" s="83" t="s">
        <v>45</v>
      </c>
      <c r="AF67" s="85"/>
      <c r="AG67" s="27">
        <f>SUM(C67:AE67)</f>
        <v>37</v>
      </c>
      <c r="AH67" s="12"/>
      <c r="AI67" s="47"/>
      <c r="AJ67" s="47"/>
      <c r="AK67" s="47"/>
    </row>
    <row r="68" spans="1:37" ht="15.6" customHeight="1" x14ac:dyDescent="0.2">
      <c r="A68" s="162" t="s">
        <v>67</v>
      </c>
      <c r="B68" s="24" t="s">
        <v>8</v>
      </c>
      <c r="C68" s="115">
        <f>C67</f>
        <v>5</v>
      </c>
      <c r="D68" s="87">
        <f t="shared" ref="D68" si="148">C68-D66+D67</f>
        <v>7</v>
      </c>
      <c r="E68" s="87">
        <f>D68-E66+E67</f>
        <v>11</v>
      </c>
      <c r="F68" s="87">
        <f>E68-F66+F67</f>
        <v>17</v>
      </c>
      <c r="G68" s="87">
        <f t="shared" ref="G68" si="149">F68-G66+G67</f>
        <v>19</v>
      </c>
      <c r="H68" s="128">
        <f t="shared" ref="H68" si="150">G68-H66+H67</f>
        <v>16</v>
      </c>
      <c r="I68" s="107" t="s">
        <v>45</v>
      </c>
      <c r="J68" s="107" t="s">
        <v>45</v>
      </c>
      <c r="K68" s="106">
        <f>H68-K66+K67</f>
        <v>15</v>
      </c>
      <c r="L68" s="108">
        <f t="shared" ref="L68" si="151">K68-L66+L67</f>
        <v>21</v>
      </c>
      <c r="M68" s="87">
        <f t="shared" ref="M68" si="152">L68-M66+M67</f>
        <v>13</v>
      </c>
      <c r="N68" s="87">
        <f t="shared" ref="N68" si="153">M68-N66+N67</f>
        <v>14</v>
      </c>
      <c r="O68" s="87">
        <f t="shared" ref="O68" si="154">N68-O66+O67</f>
        <v>15</v>
      </c>
      <c r="P68" s="87">
        <f t="shared" ref="P68" si="155">O68-P66+P67</f>
        <v>13</v>
      </c>
      <c r="Q68" s="87">
        <f t="shared" ref="Q68" si="156">P68-Q66+Q67</f>
        <v>3</v>
      </c>
      <c r="R68" s="87">
        <f t="shared" ref="R68" si="157">Q68-R66+R67</f>
        <v>5</v>
      </c>
      <c r="S68" s="128">
        <f t="shared" ref="S68" si="158">R68-S66+S67</f>
        <v>3</v>
      </c>
      <c r="T68" s="106">
        <f t="shared" ref="T68" si="159">S68-T66+T67</f>
        <v>3</v>
      </c>
      <c r="U68" s="106">
        <f t="shared" ref="U68" si="160">T68-U66+U67</f>
        <v>3</v>
      </c>
      <c r="V68" s="139">
        <f t="shared" ref="V68" si="161">U68-V66+V67</f>
        <v>0</v>
      </c>
      <c r="W68" s="105" t="s">
        <v>45</v>
      </c>
      <c r="X68" s="105" t="s">
        <v>45</v>
      </c>
      <c r="Y68" s="105" t="s">
        <v>45</v>
      </c>
      <c r="Z68" s="105" t="s">
        <v>45</v>
      </c>
      <c r="AA68" s="105" t="s">
        <v>45</v>
      </c>
      <c r="AB68" s="105" t="s">
        <v>45</v>
      </c>
      <c r="AC68" s="140" t="s">
        <v>45</v>
      </c>
      <c r="AD68" s="86" t="s">
        <v>45</v>
      </c>
      <c r="AE68" s="86" t="s">
        <v>45</v>
      </c>
      <c r="AF68" s="133" t="s">
        <v>45</v>
      </c>
      <c r="AG68" s="28"/>
      <c r="AH68" s="3">
        <f>MAX(C68:AF68)</f>
        <v>21</v>
      </c>
      <c r="AI68" s="47"/>
      <c r="AJ68" s="47"/>
      <c r="AK68" s="47"/>
    </row>
    <row r="69" spans="1:37" ht="15.6" customHeight="1" x14ac:dyDescent="0.2">
      <c r="A69" s="163"/>
      <c r="B69" s="24" t="s">
        <v>9</v>
      </c>
      <c r="C69" s="146"/>
      <c r="D69" s="147"/>
      <c r="E69" s="147"/>
      <c r="F69" s="147"/>
      <c r="G69" s="147"/>
      <c r="H69" s="129">
        <v>13.38</v>
      </c>
      <c r="I69" s="148"/>
      <c r="J69" s="131" t="s">
        <v>45</v>
      </c>
      <c r="K69" s="148"/>
      <c r="L69" s="148"/>
      <c r="M69" s="125">
        <v>13.43</v>
      </c>
      <c r="N69" s="147"/>
      <c r="O69" s="147"/>
      <c r="P69" s="147"/>
      <c r="Q69" s="147"/>
      <c r="R69" s="125">
        <v>13.5</v>
      </c>
      <c r="S69" s="147"/>
      <c r="T69" s="148"/>
      <c r="U69" s="148"/>
      <c r="V69" s="149">
        <v>13.55</v>
      </c>
      <c r="W69" s="141" t="s">
        <v>45</v>
      </c>
      <c r="X69" s="148"/>
      <c r="Y69" s="148"/>
      <c r="Z69" s="148"/>
      <c r="AA69" s="148"/>
      <c r="AB69" s="148"/>
      <c r="AC69" s="142" t="s">
        <v>45</v>
      </c>
      <c r="AD69" s="147"/>
      <c r="AE69" s="147"/>
      <c r="AF69" s="150" t="s">
        <v>45</v>
      </c>
      <c r="AG69" s="29">
        <v>25</v>
      </c>
      <c r="AH69" s="12"/>
      <c r="AI69" s="47"/>
      <c r="AJ69" s="47"/>
      <c r="AK69" s="47"/>
    </row>
    <row r="70" spans="1:37" ht="15.6" customHeight="1" x14ac:dyDescent="0.2">
      <c r="A70" s="164"/>
      <c r="B70" s="25" t="s">
        <v>10</v>
      </c>
      <c r="C70" s="151">
        <v>13.3</v>
      </c>
      <c r="D70" s="152"/>
      <c r="E70" s="152"/>
      <c r="F70" s="152"/>
      <c r="G70" s="152"/>
      <c r="H70" s="132">
        <f>H69</f>
        <v>13.38</v>
      </c>
      <c r="I70" s="148"/>
      <c r="J70" s="113" t="s">
        <v>45</v>
      </c>
      <c r="K70" s="152"/>
      <c r="L70" s="152"/>
      <c r="M70" s="91">
        <f>M69</f>
        <v>13.43</v>
      </c>
      <c r="N70" s="152"/>
      <c r="O70" s="152"/>
      <c r="P70" s="152"/>
      <c r="Q70" s="152"/>
      <c r="R70" s="91">
        <f>R69</f>
        <v>13.5</v>
      </c>
      <c r="S70" s="152"/>
      <c r="T70" s="152"/>
      <c r="U70" s="152"/>
      <c r="V70" s="148"/>
      <c r="W70" s="143" t="s">
        <v>45</v>
      </c>
      <c r="X70" s="152"/>
      <c r="Y70" s="152"/>
      <c r="Z70" s="152"/>
      <c r="AA70" s="152"/>
      <c r="AB70" s="152"/>
      <c r="AC70" s="144" t="s">
        <v>45</v>
      </c>
      <c r="AD70" s="152"/>
      <c r="AE70" s="152"/>
      <c r="AF70" s="153"/>
      <c r="AG70" s="28"/>
      <c r="AH70" s="13"/>
      <c r="AI70" s="47"/>
      <c r="AJ70" s="47"/>
      <c r="AK70" s="47"/>
    </row>
    <row r="71" spans="1:37" ht="15.6" customHeight="1" thickBot="1" x14ac:dyDescent="0.25">
      <c r="A71" s="155">
        <v>205</v>
      </c>
      <c r="B71" s="49" t="s">
        <v>11</v>
      </c>
      <c r="C71" s="56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1"/>
      <c r="AG71" s="52"/>
      <c r="AH71" s="3"/>
      <c r="AI71" s="47"/>
      <c r="AJ71" s="47"/>
      <c r="AK71" s="47"/>
    </row>
    <row r="72" spans="1:37" ht="15.6" customHeight="1" x14ac:dyDescent="0.2">
      <c r="A72" s="156"/>
      <c r="B72" s="23" t="s">
        <v>5</v>
      </c>
      <c r="C72" s="78"/>
      <c r="D72" s="80">
        <v>0</v>
      </c>
      <c r="E72" s="80">
        <v>0</v>
      </c>
      <c r="F72" s="80">
        <v>0</v>
      </c>
      <c r="G72" s="80">
        <v>0</v>
      </c>
      <c r="H72" s="126">
        <v>0</v>
      </c>
      <c r="I72" s="97">
        <v>0</v>
      </c>
      <c r="J72" s="97">
        <v>1</v>
      </c>
      <c r="K72" s="96">
        <v>1</v>
      </c>
      <c r="L72" s="98">
        <v>3</v>
      </c>
      <c r="M72" s="80">
        <v>7</v>
      </c>
      <c r="N72" s="80">
        <v>6</v>
      </c>
      <c r="O72" s="80">
        <v>2</v>
      </c>
      <c r="P72" s="80">
        <v>7</v>
      </c>
      <c r="Q72" s="80">
        <v>12</v>
      </c>
      <c r="R72" s="80">
        <v>9</v>
      </c>
      <c r="S72" s="126">
        <v>7</v>
      </c>
      <c r="T72" s="96">
        <v>0</v>
      </c>
      <c r="U72" s="96">
        <v>0</v>
      </c>
      <c r="V72" s="136">
        <v>0</v>
      </c>
      <c r="W72" s="95" t="s">
        <v>45</v>
      </c>
      <c r="X72" s="95" t="s">
        <v>45</v>
      </c>
      <c r="Y72" s="95" t="s">
        <v>45</v>
      </c>
      <c r="Z72" s="95" t="s">
        <v>45</v>
      </c>
      <c r="AA72" s="95" t="s">
        <v>45</v>
      </c>
      <c r="AB72" s="95" t="s">
        <v>45</v>
      </c>
      <c r="AC72" s="137" t="s">
        <v>45</v>
      </c>
      <c r="AD72" s="79" t="s">
        <v>45</v>
      </c>
      <c r="AE72" s="79" t="s">
        <v>45</v>
      </c>
      <c r="AF72" s="134" t="s">
        <v>45</v>
      </c>
      <c r="AG72" s="26" t="s">
        <v>6</v>
      </c>
      <c r="AH72" s="43"/>
      <c r="AI72" s="47"/>
      <c r="AJ72" s="47"/>
      <c r="AK72" s="47"/>
    </row>
    <row r="73" spans="1:37" ht="15.6" customHeight="1" x14ac:dyDescent="0.2">
      <c r="A73" s="154">
        <v>15.05</v>
      </c>
      <c r="B73" s="24" t="s">
        <v>7</v>
      </c>
      <c r="C73" s="115">
        <v>13</v>
      </c>
      <c r="D73" s="84">
        <v>5</v>
      </c>
      <c r="E73" s="84">
        <v>2</v>
      </c>
      <c r="F73" s="84">
        <v>1</v>
      </c>
      <c r="G73" s="84">
        <v>0</v>
      </c>
      <c r="H73" s="127">
        <v>1</v>
      </c>
      <c r="I73" s="102">
        <v>2</v>
      </c>
      <c r="J73" s="102">
        <v>4</v>
      </c>
      <c r="K73" s="101">
        <v>2</v>
      </c>
      <c r="L73" s="103">
        <v>8</v>
      </c>
      <c r="M73" s="84">
        <v>9</v>
      </c>
      <c r="N73" s="84">
        <v>8</v>
      </c>
      <c r="O73" s="84">
        <v>0</v>
      </c>
      <c r="P73" s="84">
        <v>0</v>
      </c>
      <c r="Q73" s="84">
        <v>0</v>
      </c>
      <c r="R73" s="84">
        <v>0</v>
      </c>
      <c r="S73" s="127">
        <v>0</v>
      </c>
      <c r="T73" s="101">
        <v>0</v>
      </c>
      <c r="U73" s="101">
        <v>0</v>
      </c>
      <c r="V73" s="148"/>
      <c r="W73" s="100" t="s">
        <v>45</v>
      </c>
      <c r="X73" s="100" t="s">
        <v>45</v>
      </c>
      <c r="Y73" s="100" t="s">
        <v>45</v>
      </c>
      <c r="Z73" s="100" t="s">
        <v>45</v>
      </c>
      <c r="AA73" s="100" t="s">
        <v>45</v>
      </c>
      <c r="AB73" s="100" t="s">
        <v>45</v>
      </c>
      <c r="AC73" s="138" t="s">
        <v>45</v>
      </c>
      <c r="AD73" s="83" t="s">
        <v>45</v>
      </c>
      <c r="AE73" s="83" t="s">
        <v>45</v>
      </c>
      <c r="AF73" s="85"/>
      <c r="AG73" s="27">
        <f>SUM(C73:AE73)</f>
        <v>55</v>
      </c>
      <c r="AH73" s="12"/>
      <c r="AI73" s="47"/>
      <c r="AJ73" s="47"/>
      <c r="AK73" s="47"/>
    </row>
    <row r="74" spans="1:37" ht="15.6" customHeight="1" x14ac:dyDescent="0.2">
      <c r="A74" s="162" t="s">
        <v>67</v>
      </c>
      <c r="B74" s="24" t="s">
        <v>8</v>
      </c>
      <c r="C74" s="115">
        <f>C73</f>
        <v>13</v>
      </c>
      <c r="D74" s="87">
        <f t="shared" ref="D74" si="162">C74-D72+D73</f>
        <v>18</v>
      </c>
      <c r="E74" s="87">
        <f>D74-E72+E73</f>
        <v>20</v>
      </c>
      <c r="F74" s="87">
        <f>E74-F72+F73</f>
        <v>21</v>
      </c>
      <c r="G74" s="87">
        <f t="shared" ref="G74" si="163">F74-G72+G73</f>
        <v>21</v>
      </c>
      <c r="H74" s="128">
        <f t="shared" ref="H74" si="164">G74-H72+H73</f>
        <v>22</v>
      </c>
      <c r="I74" s="107">
        <f>H74-I72+I73</f>
        <v>24</v>
      </c>
      <c r="J74" s="107">
        <f>I74-J72+J73</f>
        <v>27</v>
      </c>
      <c r="K74" s="106">
        <f>J74-K72+K73</f>
        <v>28</v>
      </c>
      <c r="L74" s="108">
        <f t="shared" ref="L74" si="165">K74-L72+L73</f>
        <v>33</v>
      </c>
      <c r="M74" s="87">
        <f t="shared" ref="M74" si="166">L74-M72+M73</f>
        <v>35</v>
      </c>
      <c r="N74" s="87">
        <f t="shared" ref="N74" si="167">M74-N72+N73</f>
        <v>37</v>
      </c>
      <c r="O74" s="87">
        <f t="shared" ref="O74" si="168">N74-O72+O73</f>
        <v>35</v>
      </c>
      <c r="P74" s="87">
        <f t="shared" ref="P74" si="169">O74-P72+P73</f>
        <v>28</v>
      </c>
      <c r="Q74" s="87">
        <f t="shared" ref="Q74" si="170">P74-Q72+Q73</f>
        <v>16</v>
      </c>
      <c r="R74" s="87">
        <f t="shared" ref="R74" si="171">Q74-R72+R73</f>
        <v>7</v>
      </c>
      <c r="S74" s="128">
        <f t="shared" ref="S74" si="172">R74-S72+S73</f>
        <v>0</v>
      </c>
      <c r="T74" s="106">
        <f t="shared" ref="T74" si="173">S74-T72+T73</f>
        <v>0</v>
      </c>
      <c r="U74" s="106">
        <f t="shared" ref="U74" si="174">T74-U72+U73</f>
        <v>0</v>
      </c>
      <c r="V74" s="139">
        <f t="shared" ref="V74" si="175">U74-V72+V73</f>
        <v>0</v>
      </c>
      <c r="W74" s="105" t="s">
        <v>45</v>
      </c>
      <c r="X74" s="105" t="s">
        <v>45</v>
      </c>
      <c r="Y74" s="105" t="s">
        <v>45</v>
      </c>
      <c r="Z74" s="105" t="s">
        <v>45</v>
      </c>
      <c r="AA74" s="105" t="s">
        <v>45</v>
      </c>
      <c r="AB74" s="105" t="s">
        <v>45</v>
      </c>
      <c r="AC74" s="140" t="s">
        <v>45</v>
      </c>
      <c r="AD74" s="86" t="s">
        <v>45</v>
      </c>
      <c r="AE74" s="86" t="s">
        <v>45</v>
      </c>
      <c r="AF74" s="133" t="s">
        <v>45</v>
      </c>
      <c r="AG74" s="28"/>
      <c r="AH74" s="3">
        <f>MAX(C74:AF74)</f>
        <v>37</v>
      </c>
      <c r="AI74" s="47"/>
      <c r="AJ74" s="47"/>
      <c r="AK74" s="47"/>
    </row>
    <row r="75" spans="1:37" ht="15.6" customHeight="1" x14ac:dyDescent="0.2">
      <c r="A75" s="163"/>
      <c r="B75" s="24" t="s">
        <v>9</v>
      </c>
      <c r="C75" s="146"/>
      <c r="D75" s="147"/>
      <c r="E75" s="147"/>
      <c r="F75" s="147"/>
      <c r="G75" s="147"/>
      <c r="H75" s="129">
        <v>15.14</v>
      </c>
      <c r="I75" s="148"/>
      <c r="J75" s="131">
        <v>15.17</v>
      </c>
      <c r="K75" s="148"/>
      <c r="L75" s="148"/>
      <c r="M75" s="125">
        <v>15.24</v>
      </c>
      <c r="N75" s="147"/>
      <c r="O75" s="147"/>
      <c r="P75" s="147"/>
      <c r="Q75" s="147"/>
      <c r="R75" s="125">
        <v>15.34</v>
      </c>
      <c r="S75" s="147"/>
      <c r="T75" s="148"/>
      <c r="U75" s="148"/>
      <c r="V75" s="149">
        <v>15.37</v>
      </c>
      <c r="W75" s="141" t="s">
        <v>45</v>
      </c>
      <c r="X75" s="148"/>
      <c r="Y75" s="148"/>
      <c r="Z75" s="148"/>
      <c r="AA75" s="148"/>
      <c r="AB75" s="148"/>
      <c r="AC75" s="142" t="s">
        <v>45</v>
      </c>
      <c r="AD75" s="147"/>
      <c r="AE75" s="147"/>
      <c r="AF75" s="150" t="s">
        <v>45</v>
      </c>
      <c r="AG75" s="29">
        <v>32</v>
      </c>
      <c r="AH75" s="12"/>
      <c r="AI75" s="47"/>
      <c r="AJ75" s="47"/>
      <c r="AK75" s="47"/>
    </row>
    <row r="76" spans="1:37" ht="15.6" customHeight="1" x14ac:dyDescent="0.2">
      <c r="A76" s="164"/>
      <c r="B76" s="25" t="s">
        <v>10</v>
      </c>
      <c r="C76" s="151">
        <v>15.05</v>
      </c>
      <c r="D76" s="152"/>
      <c r="E76" s="152"/>
      <c r="F76" s="152"/>
      <c r="G76" s="152"/>
      <c r="H76" s="132">
        <f>H75</f>
        <v>15.14</v>
      </c>
      <c r="I76" s="148"/>
      <c r="J76" s="113">
        <f>J75</f>
        <v>15.17</v>
      </c>
      <c r="K76" s="152"/>
      <c r="L76" s="152"/>
      <c r="M76" s="91">
        <f>M75</f>
        <v>15.24</v>
      </c>
      <c r="N76" s="152"/>
      <c r="O76" s="152"/>
      <c r="P76" s="152"/>
      <c r="Q76" s="152"/>
      <c r="R76" s="91">
        <f>R75</f>
        <v>15.34</v>
      </c>
      <c r="S76" s="152"/>
      <c r="T76" s="152"/>
      <c r="U76" s="152"/>
      <c r="V76" s="148"/>
      <c r="W76" s="143" t="s">
        <v>45</v>
      </c>
      <c r="X76" s="152"/>
      <c r="Y76" s="152"/>
      <c r="Z76" s="152"/>
      <c r="AA76" s="152"/>
      <c r="AB76" s="152"/>
      <c r="AC76" s="144" t="s">
        <v>45</v>
      </c>
      <c r="AD76" s="152"/>
      <c r="AE76" s="152"/>
      <c r="AF76" s="153"/>
      <c r="AG76" s="28"/>
      <c r="AH76" s="13"/>
      <c r="AI76" s="47"/>
      <c r="AJ76" s="47"/>
      <c r="AK76" s="47"/>
    </row>
    <row r="77" spans="1:37" ht="15.6" customHeight="1" thickBot="1" x14ac:dyDescent="0.25">
      <c r="A77" s="155">
        <v>217</v>
      </c>
      <c r="B77" s="49" t="s">
        <v>11</v>
      </c>
      <c r="C77" s="56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1"/>
      <c r="AG77" s="52"/>
      <c r="AH77" s="3"/>
      <c r="AI77" s="47"/>
      <c r="AJ77" s="47"/>
      <c r="AK77" s="47"/>
    </row>
    <row r="78" spans="1:37" ht="15.6" customHeight="1" x14ac:dyDescent="0.2">
      <c r="A78" s="156"/>
      <c r="B78" s="23" t="s">
        <v>5</v>
      </c>
      <c r="C78" s="78"/>
      <c r="D78" s="80">
        <v>0</v>
      </c>
      <c r="E78" s="80">
        <v>1</v>
      </c>
      <c r="F78" s="80">
        <v>0</v>
      </c>
      <c r="G78" s="80">
        <v>0</v>
      </c>
      <c r="H78" s="126">
        <v>0</v>
      </c>
      <c r="I78" s="97" t="s">
        <v>45</v>
      </c>
      <c r="J78" s="97" t="s">
        <v>45</v>
      </c>
      <c r="K78" s="96">
        <v>5</v>
      </c>
      <c r="L78" s="98">
        <v>3</v>
      </c>
      <c r="M78" s="80">
        <v>8</v>
      </c>
      <c r="N78" s="80">
        <v>5</v>
      </c>
      <c r="O78" s="80">
        <v>2</v>
      </c>
      <c r="P78" s="80">
        <v>3</v>
      </c>
      <c r="Q78" s="80">
        <v>0</v>
      </c>
      <c r="R78" s="80">
        <v>5</v>
      </c>
      <c r="S78" s="126">
        <v>1</v>
      </c>
      <c r="T78" s="96">
        <v>0</v>
      </c>
      <c r="U78" s="96">
        <v>0</v>
      </c>
      <c r="V78" s="136">
        <v>5</v>
      </c>
      <c r="W78" s="95" t="s">
        <v>45</v>
      </c>
      <c r="X78" s="95" t="s">
        <v>45</v>
      </c>
      <c r="Y78" s="95" t="s">
        <v>45</v>
      </c>
      <c r="Z78" s="95" t="s">
        <v>45</v>
      </c>
      <c r="AA78" s="95" t="s">
        <v>45</v>
      </c>
      <c r="AB78" s="95" t="s">
        <v>45</v>
      </c>
      <c r="AC78" s="137" t="s">
        <v>45</v>
      </c>
      <c r="AD78" s="79" t="s">
        <v>45</v>
      </c>
      <c r="AE78" s="79" t="s">
        <v>45</v>
      </c>
      <c r="AF78" s="134" t="s">
        <v>45</v>
      </c>
      <c r="AG78" s="26" t="s">
        <v>6</v>
      </c>
      <c r="AH78" s="43"/>
      <c r="AI78" s="47"/>
      <c r="AJ78" s="47"/>
      <c r="AK78" s="47"/>
    </row>
    <row r="79" spans="1:37" ht="15.6" customHeight="1" x14ac:dyDescent="0.2">
      <c r="A79" s="154">
        <v>15.55</v>
      </c>
      <c r="B79" s="24" t="s">
        <v>7</v>
      </c>
      <c r="C79" s="115">
        <v>3</v>
      </c>
      <c r="D79" s="84">
        <v>6</v>
      </c>
      <c r="E79" s="84">
        <v>5</v>
      </c>
      <c r="F79" s="84">
        <v>6</v>
      </c>
      <c r="G79" s="84">
        <v>4</v>
      </c>
      <c r="H79" s="127">
        <v>1</v>
      </c>
      <c r="I79" s="102" t="s">
        <v>45</v>
      </c>
      <c r="J79" s="102" t="s">
        <v>45</v>
      </c>
      <c r="K79" s="101">
        <v>4</v>
      </c>
      <c r="L79" s="103">
        <v>1</v>
      </c>
      <c r="M79" s="84">
        <v>5</v>
      </c>
      <c r="N79" s="84">
        <v>0</v>
      </c>
      <c r="O79" s="84">
        <v>0</v>
      </c>
      <c r="P79" s="84">
        <v>0</v>
      </c>
      <c r="Q79" s="84">
        <v>3</v>
      </c>
      <c r="R79" s="84">
        <v>0</v>
      </c>
      <c r="S79" s="127">
        <v>0</v>
      </c>
      <c r="T79" s="101">
        <v>0</v>
      </c>
      <c r="U79" s="101">
        <v>0</v>
      </c>
      <c r="V79" s="148"/>
      <c r="W79" s="100" t="s">
        <v>45</v>
      </c>
      <c r="X79" s="100" t="s">
        <v>45</v>
      </c>
      <c r="Y79" s="100" t="s">
        <v>45</v>
      </c>
      <c r="Z79" s="100" t="s">
        <v>45</v>
      </c>
      <c r="AA79" s="100" t="s">
        <v>45</v>
      </c>
      <c r="AB79" s="100" t="s">
        <v>45</v>
      </c>
      <c r="AC79" s="138" t="s">
        <v>45</v>
      </c>
      <c r="AD79" s="83" t="s">
        <v>45</v>
      </c>
      <c r="AE79" s="83" t="s">
        <v>45</v>
      </c>
      <c r="AF79" s="85"/>
      <c r="AG79" s="27">
        <f>SUM(C79:AE79)</f>
        <v>38</v>
      </c>
      <c r="AH79" s="12"/>
      <c r="AI79" s="47"/>
      <c r="AJ79" s="47"/>
      <c r="AK79" s="47"/>
    </row>
    <row r="80" spans="1:37" ht="15.6" customHeight="1" x14ac:dyDescent="0.2">
      <c r="A80" s="162" t="s">
        <v>67</v>
      </c>
      <c r="B80" s="24" t="s">
        <v>8</v>
      </c>
      <c r="C80" s="115">
        <f>C79</f>
        <v>3</v>
      </c>
      <c r="D80" s="87">
        <f t="shared" ref="D80" si="176">C80-D78+D79</f>
        <v>9</v>
      </c>
      <c r="E80" s="87">
        <f>D80-E78+E79</f>
        <v>13</v>
      </c>
      <c r="F80" s="87">
        <f>E80-F78+F79</f>
        <v>19</v>
      </c>
      <c r="G80" s="87">
        <f t="shared" ref="G80" si="177">F80-G78+G79</f>
        <v>23</v>
      </c>
      <c r="H80" s="128">
        <f t="shared" ref="H80" si="178">G80-H78+H79</f>
        <v>24</v>
      </c>
      <c r="I80" s="107" t="s">
        <v>45</v>
      </c>
      <c r="J80" s="107" t="s">
        <v>45</v>
      </c>
      <c r="K80" s="106">
        <f>H80-K78+K79</f>
        <v>23</v>
      </c>
      <c r="L80" s="108">
        <f t="shared" ref="L80" si="179">K80-L78+L79</f>
        <v>21</v>
      </c>
      <c r="M80" s="87">
        <f t="shared" ref="M80" si="180">L80-M78+M79</f>
        <v>18</v>
      </c>
      <c r="N80" s="87">
        <f t="shared" ref="N80" si="181">M80-N78+N79</f>
        <v>13</v>
      </c>
      <c r="O80" s="87">
        <f t="shared" ref="O80" si="182">N80-O78+O79</f>
        <v>11</v>
      </c>
      <c r="P80" s="87">
        <f t="shared" ref="P80" si="183">O80-P78+P79</f>
        <v>8</v>
      </c>
      <c r="Q80" s="87">
        <f t="shared" ref="Q80" si="184">P80-Q78+Q79</f>
        <v>11</v>
      </c>
      <c r="R80" s="87">
        <f t="shared" ref="R80" si="185">Q80-R78+R79</f>
        <v>6</v>
      </c>
      <c r="S80" s="128">
        <f t="shared" ref="S80" si="186">R80-S78+S79</f>
        <v>5</v>
      </c>
      <c r="T80" s="106">
        <f t="shared" ref="T80" si="187">S80-T78+T79</f>
        <v>5</v>
      </c>
      <c r="U80" s="106">
        <f t="shared" ref="U80" si="188">T80-U78+U79</f>
        <v>5</v>
      </c>
      <c r="V80" s="139">
        <f t="shared" ref="V80" si="189">U80-V78+V79</f>
        <v>0</v>
      </c>
      <c r="W80" s="105" t="s">
        <v>45</v>
      </c>
      <c r="X80" s="105" t="s">
        <v>45</v>
      </c>
      <c r="Y80" s="105" t="s">
        <v>45</v>
      </c>
      <c r="Z80" s="105" t="s">
        <v>45</v>
      </c>
      <c r="AA80" s="105" t="s">
        <v>45</v>
      </c>
      <c r="AB80" s="105" t="s">
        <v>45</v>
      </c>
      <c r="AC80" s="140" t="s">
        <v>45</v>
      </c>
      <c r="AD80" s="86" t="s">
        <v>45</v>
      </c>
      <c r="AE80" s="86" t="s">
        <v>45</v>
      </c>
      <c r="AF80" s="133" t="s">
        <v>45</v>
      </c>
      <c r="AG80" s="28"/>
      <c r="AH80" s="3">
        <f>MAX(C80:AF80)</f>
        <v>24</v>
      </c>
      <c r="AI80" s="47"/>
      <c r="AJ80" s="47"/>
      <c r="AK80" s="47"/>
    </row>
    <row r="81" spans="1:37" ht="15.6" customHeight="1" x14ac:dyDescent="0.2">
      <c r="A81" s="163"/>
      <c r="B81" s="24" t="s">
        <v>9</v>
      </c>
      <c r="C81" s="146"/>
      <c r="D81" s="147"/>
      <c r="E81" s="147"/>
      <c r="F81" s="147"/>
      <c r="G81" s="147"/>
      <c r="H81" s="129">
        <v>16.04</v>
      </c>
      <c r="I81" s="148"/>
      <c r="J81" s="131" t="s">
        <v>45</v>
      </c>
      <c r="K81" s="148"/>
      <c r="L81" s="148"/>
      <c r="M81" s="125">
        <v>16.100000000000001</v>
      </c>
      <c r="N81" s="147"/>
      <c r="O81" s="147"/>
      <c r="P81" s="147"/>
      <c r="Q81" s="147"/>
      <c r="R81" s="125">
        <v>16.190000000000001</v>
      </c>
      <c r="S81" s="147"/>
      <c r="T81" s="148"/>
      <c r="U81" s="148"/>
      <c r="V81" s="149">
        <v>16.25</v>
      </c>
      <c r="W81" s="141" t="s">
        <v>45</v>
      </c>
      <c r="X81" s="148"/>
      <c r="Y81" s="148"/>
      <c r="Z81" s="148"/>
      <c r="AA81" s="148"/>
      <c r="AB81" s="148"/>
      <c r="AC81" s="142" t="s">
        <v>45</v>
      </c>
      <c r="AD81" s="147"/>
      <c r="AE81" s="147"/>
      <c r="AF81" s="150" t="s">
        <v>45</v>
      </c>
      <c r="AG81" s="29">
        <v>28</v>
      </c>
      <c r="AH81" s="12"/>
      <c r="AI81" s="47"/>
      <c r="AJ81" s="47"/>
      <c r="AK81" s="47"/>
    </row>
    <row r="82" spans="1:37" ht="15.6" customHeight="1" x14ac:dyDescent="0.2">
      <c r="A82" s="164"/>
      <c r="B82" s="25" t="s">
        <v>10</v>
      </c>
      <c r="C82" s="151">
        <v>15.57</v>
      </c>
      <c r="D82" s="152"/>
      <c r="E82" s="152"/>
      <c r="F82" s="152"/>
      <c r="G82" s="152"/>
      <c r="H82" s="132">
        <v>16.05</v>
      </c>
      <c r="I82" s="148"/>
      <c r="J82" s="113" t="s">
        <v>45</v>
      </c>
      <c r="K82" s="152"/>
      <c r="L82" s="152"/>
      <c r="M82" s="91">
        <v>16.11</v>
      </c>
      <c r="N82" s="152"/>
      <c r="O82" s="152"/>
      <c r="P82" s="152"/>
      <c r="Q82" s="152"/>
      <c r="R82" s="91">
        <v>16.2</v>
      </c>
      <c r="S82" s="152"/>
      <c r="T82" s="152"/>
      <c r="U82" s="152"/>
      <c r="V82" s="148"/>
      <c r="W82" s="143" t="s">
        <v>45</v>
      </c>
      <c r="X82" s="152"/>
      <c r="Y82" s="152"/>
      <c r="Z82" s="152"/>
      <c r="AA82" s="152"/>
      <c r="AB82" s="152"/>
      <c r="AC82" s="144" t="s">
        <v>45</v>
      </c>
      <c r="AD82" s="152"/>
      <c r="AE82" s="152"/>
      <c r="AF82" s="153"/>
      <c r="AG82" s="28"/>
      <c r="AH82" s="13"/>
      <c r="AI82" s="47"/>
      <c r="AJ82" s="47"/>
      <c r="AK82" s="47"/>
    </row>
    <row r="83" spans="1:37" ht="15" customHeight="1" thickBot="1" x14ac:dyDescent="0.25">
      <c r="A83" s="155">
        <v>208</v>
      </c>
      <c r="B83" s="49" t="s">
        <v>11</v>
      </c>
      <c r="C83" s="56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1"/>
      <c r="AG83" s="52"/>
      <c r="AH83" s="3"/>
      <c r="AI83" s="47"/>
      <c r="AJ83" s="47"/>
      <c r="AK83" s="47"/>
    </row>
    <row r="84" spans="1:37" ht="15.6" customHeight="1" x14ac:dyDescent="0.2">
      <c r="A84" s="156"/>
      <c r="B84" s="23" t="s">
        <v>5</v>
      </c>
      <c r="C84" s="78"/>
      <c r="D84" s="80">
        <v>0</v>
      </c>
      <c r="E84" s="80">
        <v>0</v>
      </c>
      <c r="F84" s="80">
        <v>2</v>
      </c>
      <c r="G84" s="80">
        <v>0</v>
      </c>
      <c r="H84" s="126">
        <v>1</v>
      </c>
      <c r="I84" s="97" t="s">
        <v>45</v>
      </c>
      <c r="J84" s="97" t="s">
        <v>45</v>
      </c>
      <c r="K84" s="96">
        <v>4</v>
      </c>
      <c r="L84" s="98">
        <v>0</v>
      </c>
      <c r="M84" s="80">
        <v>15</v>
      </c>
      <c r="N84" s="80">
        <v>1</v>
      </c>
      <c r="O84" s="80">
        <v>3</v>
      </c>
      <c r="P84" s="80">
        <v>5</v>
      </c>
      <c r="Q84" s="80">
        <v>2</v>
      </c>
      <c r="R84" s="80">
        <v>4</v>
      </c>
      <c r="S84" s="126">
        <v>1</v>
      </c>
      <c r="T84" s="96">
        <v>0</v>
      </c>
      <c r="U84" s="96">
        <v>4</v>
      </c>
      <c r="V84" s="136">
        <v>1</v>
      </c>
      <c r="W84" s="95" t="s">
        <v>45</v>
      </c>
      <c r="X84" s="95" t="s">
        <v>45</v>
      </c>
      <c r="Y84" s="95" t="s">
        <v>45</v>
      </c>
      <c r="Z84" s="95" t="s">
        <v>45</v>
      </c>
      <c r="AA84" s="95" t="s">
        <v>45</v>
      </c>
      <c r="AB84" s="95" t="s">
        <v>45</v>
      </c>
      <c r="AC84" s="137" t="s">
        <v>45</v>
      </c>
      <c r="AD84" s="79" t="s">
        <v>45</v>
      </c>
      <c r="AE84" s="79" t="s">
        <v>45</v>
      </c>
      <c r="AF84" s="134" t="s">
        <v>45</v>
      </c>
      <c r="AG84" s="26" t="s">
        <v>6</v>
      </c>
      <c r="AH84" s="43"/>
      <c r="AI84" s="47"/>
      <c r="AJ84" s="47"/>
      <c r="AK84" s="47"/>
    </row>
    <row r="85" spans="1:37" ht="15.6" customHeight="1" x14ac:dyDescent="0.2">
      <c r="A85" s="154">
        <v>16.25</v>
      </c>
      <c r="B85" s="24" t="s">
        <v>7</v>
      </c>
      <c r="C85" s="115">
        <v>6</v>
      </c>
      <c r="D85" s="84">
        <v>9</v>
      </c>
      <c r="E85" s="84">
        <v>7</v>
      </c>
      <c r="F85" s="84">
        <v>1</v>
      </c>
      <c r="G85" s="84">
        <v>2</v>
      </c>
      <c r="H85" s="127">
        <v>0</v>
      </c>
      <c r="I85" s="102" t="s">
        <v>45</v>
      </c>
      <c r="J85" s="102" t="s">
        <v>45</v>
      </c>
      <c r="K85" s="101">
        <v>4</v>
      </c>
      <c r="L85" s="103">
        <v>0</v>
      </c>
      <c r="M85" s="84">
        <v>9</v>
      </c>
      <c r="N85" s="84">
        <v>1</v>
      </c>
      <c r="O85" s="84">
        <v>1</v>
      </c>
      <c r="P85" s="84">
        <v>0</v>
      </c>
      <c r="Q85" s="84">
        <v>0</v>
      </c>
      <c r="R85" s="84">
        <v>3</v>
      </c>
      <c r="S85" s="127">
        <v>0</v>
      </c>
      <c r="T85" s="101">
        <v>0</v>
      </c>
      <c r="U85" s="101">
        <v>0</v>
      </c>
      <c r="V85" s="148"/>
      <c r="W85" s="100" t="s">
        <v>45</v>
      </c>
      <c r="X85" s="100" t="s">
        <v>45</v>
      </c>
      <c r="Y85" s="100" t="s">
        <v>45</v>
      </c>
      <c r="Z85" s="100" t="s">
        <v>45</v>
      </c>
      <c r="AA85" s="100" t="s">
        <v>45</v>
      </c>
      <c r="AB85" s="100" t="s">
        <v>45</v>
      </c>
      <c r="AC85" s="138" t="s">
        <v>45</v>
      </c>
      <c r="AD85" s="83" t="s">
        <v>45</v>
      </c>
      <c r="AE85" s="83" t="s">
        <v>45</v>
      </c>
      <c r="AF85" s="85"/>
      <c r="AG85" s="27">
        <f>SUM(C85:AE85)</f>
        <v>43</v>
      </c>
      <c r="AH85" s="12"/>
      <c r="AI85" s="47"/>
      <c r="AJ85" s="47"/>
      <c r="AK85" s="47"/>
    </row>
    <row r="86" spans="1:37" ht="15.6" customHeight="1" x14ac:dyDescent="0.2">
      <c r="A86" s="162" t="s">
        <v>67</v>
      </c>
      <c r="B86" s="24" t="s">
        <v>8</v>
      </c>
      <c r="C86" s="115">
        <f>C85</f>
        <v>6</v>
      </c>
      <c r="D86" s="87">
        <f t="shared" ref="D86" si="190">C86-D84+D85</f>
        <v>15</v>
      </c>
      <c r="E86" s="87">
        <f>D86-E84+E85</f>
        <v>22</v>
      </c>
      <c r="F86" s="87">
        <f>E86-F84+F85</f>
        <v>21</v>
      </c>
      <c r="G86" s="87">
        <f t="shared" ref="G86" si="191">F86-G84+G85</f>
        <v>23</v>
      </c>
      <c r="H86" s="128">
        <f t="shared" ref="H86" si="192">G86-H84+H85</f>
        <v>22</v>
      </c>
      <c r="I86" s="107" t="s">
        <v>45</v>
      </c>
      <c r="J86" s="107" t="s">
        <v>45</v>
      </c>
      <c r="K86" s="106">
        <f>H86-K84+K85</f>
        <v>22</v>
      </c>
      <c r="L86" s="108">
        <f t="shared" ref="L86" si="193">K86-L84+L85</f>
        <v>22</v>
      </c>
      <c r="M86" s="87">
        <f t="shared" ref="M86" si="194">L86-M84+M85</f>
        <v>16</v>
      </c>
      <c r="N86" s="87">
        <f t="shared" ref="N86" si="195">M86-N84+N85</f>
        <v>16</v>
      </c>
      <c r="O86" s="87">
        <f t="shared" ref="O86" si="196">N86-O84+O85</f>
        <v>14</v>
      </c>
      <c r="P86" s="87">
        <f t="shared" ref="P86" si="197">O86-P84+P85</f>
        <v>9</v>
      </c>
      <c r="Q86" s="87">
        <f t="shared" ref="Q86" si="198">P86-Q84+Q85</f>
        <v>7</v>
      </c>
      <c r="R86" s="87">
        <f t="shared" ref="R86" si="199">Q86-R84+R85</f>
        <v>6</v>
      </c>
      <c r="S86" s="128">
        <f t="shared" ref="S86" si="200">R86-S84+S85</f>
        <v>5</v>
      </c>
      <c r="T86" s="106">
        <f t="shared" ref="T86" si="201">S86-T84+T85</f>
        <v>5</v>
      </c>
      <c r="U86" s="106">
        <f t="shared" ref="U86" si="202">T86-U84+U85</f>
        <v>1</v>
      </c>
      <c r="V86" s="139">
        <f t="shared" ref="V86" si="203">U86-V84+V85</f>
        <v>0</v>
      </c>
      <c r="W86" s="105" t="s">
        <v>45</v>
      </c>
      <c r="X86" s="105" t="s">
        <v>45</v>
      </c>
      <c r="Y86" s="105" t="s">
        <v>45</v>
      </c>
      <c r="Z86" s="105" t="s">
        <v>45</v>
      </c>
      <c r="AA86" s="105" t="s">
        <v>45</v>
      </c>
      <c r="AB86" s="105" t="s">
        <v>45</v>
      </c>
      <c r="AC86" s="140" t="s">
        <v>45</v>
      </c>
      <c r="AD86" s="86" t="s">
        <v>45</v>
      </c>
      <c r="AE86" s="86" t="s">
        <v>45</v>
      </c>
      <c r="AF86" s="133" t="s">
        <v>45</v>
      </c>
      <c r="AG86" s="28"/>
      <c r="AH86" s="3">
        <f>MAX(C86:AF86)</f>
        <v>23</v>
      </c>
      <c r="AI86" s="47"/>
      <c r="AJ86" s="47"/>
      <c r="AK86" s="47"/>
    </row>
    <row r="87" spans="1:37" ht="15.6" customHeight="1" x14ac:dyDescent="0.2">
      <c r="A87" s="163"/>
      <c r="B87" s="24" t="s">
        <v>9</v>
      </c>
      <c r="C87" s="146"/>
      <c r="D87" s="147"/>
      <c r="E87" s="147"/>
      <c r="F87" s="147"/>
      <c r="G87" s="147"/>
      <c r="H87" s="129">
        <v>16.32</v>
      </c>
      <c r="I87" s="148"/>
      <c r="J87" s="131" t="s">
        <v>45</v>
      </c>
      <c r="K87" s="148"/>
      <c r="L87" s="148"/>
      <c r="M87" s="125">
        <v>16.37</v>
      </c>
      <c r="N87" s="147"/>
      <c r="O87" s="147"/>
      <c r="P87" s="147"/>
      <c r="Q87" s="147"/>
      <c r="R87" s="125">
        <v>16.45</v>
      </c>
      <c r="S87" s="147"/>
      <c r="T87" s="148"/>
      <c r="U87" s="148"/>
      <c r="V87" s="149">
        <v>16.5</v>
      </c>
      <c r="W87" s="141" t="s">
        <v>45</v>
      </c>
      <c r="X87" s="148"/>
      <c r="Y87" s="148"/>
      <c r="Z87" s="148"/>
      <c r="AA87" s="148"/>
      <c r="AB87" s="148"/>
      <c r="AC87" s="142" t="s">
        <v>45</v>
      </c>
      <c r="AD87" s="147"/>
      <c r="AE87" s="147"/>
      <c r="AF87" s="150" t="s">
        <v>45</v>
      </c>
      <c r="AG87" s="29">
        <v>25</v>
      </c>
      <c r="AH87" s="12"/>
      <c r="AI87" s="47"/>
      <c r="AJ87" s="47"/>
      <c r="AK87" s="47"/>
    </row>
    <row r="88" spans="1:37" ht="15.6" customHeight="1" x14ac:dyDescent="0.2">
      <c r="A88" s="164"/>
      <c r="B88" s="25" t="s">
        <v>10</v>
      </c>
      <c r="C88" s="151">
        <v>16.25</v>
      </c>
      <c r="D88" s="152"/>
      <c r="E88" s="152"/>
      <c r="F88" s="152"/>
      <c r="G88" s="152"/>
      <c r="H88" s="132">
        <f>H87</f>
        <v>16.32</v>
      </c>
      <c r="I88" s="148"/>
      <c r="J88" s="113" t="s">
        <v>45</v>
      </c>
      <c r="K88" s="152"/>
      <c r="L88" s="152"/>
      <c r="M88" s="91">
        <f>M87</f>
        <v>16.37</v>
      </c>
      <c r="N88" s="152"/>
      <c r="O88" s="152"/>
      <c r="P88" s="152"/>
      <c r="Q88" s="152"/>
      <c r="R88" s="91">
        <f>R87</f>
        <v>16.45</v>
      </c>
      <c r="S88" s="152"/>
      <c r="T88" s="152"/>
      <c r="U88" s="152"/>
      <c r="V88" s="148"/>
      <c r="W88" s="143" t="s">
        <v>45</v>
      </c>
      <c r="X88" s="152"/>
      <c r="Y88" s="152"/>
      <c r="Z88" s="152"/>
      <c r="AA88" s="152"/>
      <c r="AB88" s="152"/>
      <c r="AC88" s="144" t="s">
        <v>45</v>
      </c>
      <c r="AD88" s="152"/>
      <c r="AE88" s="152"/>
      <c r="AF88" s="153"/>
      <c r="AG88" s="28"/>
      <c r="AH88" s="13"/>
      <c r="AI88" s="47"/>
      <c r="AJ88" s="47"/>
      <c r="AK88" s="47"/>
    </row>
    <row r="89" spans="1:37" ht="15" customHeight="1" thickBot="1" x14ac:dyDescent="0.25">
      <c r="A89" s="155">
        <v>522</v>
      </c>
      <c r="B89" s="49" t="s">
        <v>11</v>
      </c>
      <c r="C89" s="56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1"/>
      <c r="AG89" s="52"/>
      <c r="AH89" s="3"/>
      <c r="AI89" s="47"/>
      <c r="AJ89" s="47"/>
      <c r="AK89" s="47"/>
    </row>
    <row r="90" spans="1:37" ht="15.6" customHeight="1" x14ac:dyDescent="0.2">
      <c r="A90" s="156"/>
      <c r="B90" s="23" t="s">
        <v>5</v>
      </c>
      <c r="C90" s="78"/>
      <c r="D90" s="80">
        <v>0</v>
      </c>
      <c r="E90" s="80">
        <v>0</v>
      </c>
      <c r="F90" s="80">
        <v>0</v>
      </c>
      <c r="G90" s="80">
        <v>0</v>
      </c>
      <c r="H90" s="126">
        <v>2</v>
      </c>
      <c r="I90" s="97" t="s">
        <v>45</v>
      </c>
      <c r="J90" s="97" t="s">
        <v>45</v>
      </c>
      <c r="K90" s="96">
        <v>5</v>
      </c>
      <c r="L90" s="98">
        <v>1</v>
      </c>
      <c r="M90" s="80">
        <v>10</v>
      </c>
      <c r="N90" s="80">
        <v>6</v>
      </c>
      <c r="O90" s="80">
        <v>3</v>
      </c>
      <c r="P90" s="80">
        <v>7</v>
      </c>
      <c r="Q90" s="80">
        <v>6</v>
      </c>
      <c r="R90" s="80">
        <v>10</v>
      </c>
      <c r="S90" s="126">
        <v>7</v>
      </c>
      <c r="T90" s="96">
        <v>0</v>
      </c>
      <c r="U90" s="96">
        <v>2</v>
      </c>
      <c r="V90" s="136">
        <v>0</v>
      </c>
      <c r="W90" s="95" t="s">
        <v>45</v>
      </c>
      <c r="X90" s="95" t="s">
        <v>45</v>
      </c>
      <c r="Y90" s="95" t="s">
        <v>45</v>
      </c>
      <c r="Z90" s="95" t="s">
        <v>45</v>
      </c>
      <c r="AA90" s="95" t="s">
        <v>45</v>
      </c>
      <c r="AB90" s="95" t="s">
        <v>45</v>
      </c>
      <c r="AC90" s="137" t="s">
        <v>45</v>
      </c>
      <c r="AD90" s="79" t="s">
        <v>45</v>
      </c>
      <c r="AE90" s="79" t="s">
        <v>45</v>
      </c>
      <c r="AF90" s="134" t="s">
        <v>45</v>
      </c>
      <c r="AG90" s="26" t="s">
        <v>6</v>
      </c>
      <c r="AH90" s="43"/>
      <c r="AI90" s="47"/>
      <c r="AJ90" s="47"/>
      <c r="AK90" s="47"/>
    </row>
    <row r="91" spans="1:37" ht="15.6" customHeight="1" x14ac:dyDescent="0.2">
      <c r="A91" s="154">
        <v>17.05</v>
      </c>
      <c r="B91" s="24" t="s">
        <v>7</v>
      </c>
      <c r="C91" s="115">
        <v>8</v>
      </c>
      <c r="D91" s="84">
        <v>3</v>
      </c>
      <c r="E91" s="84">
        <v>1</v>
      </c>
      <c r="F91" s="84">
        <v>8</v>
      </c>
      <c r="G91" s="84">
        <v>4</v>
      </c>
      <c r="H91" s="127">
        <v>1</v>
      </c>
      <c r="I91" s="102" t="s">
        <v>45</v>
      </c>
      <c r="J91" s="102" t="s">
        <v>45</v>
      </c>
      <c r="K91" s="101">
        <v>2</v>
      </c>
      <c r="L91" s="103">
        <v>0</v>
      </c>
      <c r="M91" s="84">
        <v>18</v>
      </c>
      <c r="N91" s="84">
        <v>4</v>
      </c>
      <c r="O91" s="84">
        <v>7</v>
      </c>
      <c r="P91" s="84">
        <v>2</v>
      </c>
      <c r="Q91" s="84">
        <v>1</v>
      </c>
      <c r="R91" s="84">
        <v>0</v>
      </c>
      <c r="S91" s="127">
        <v>0</v>
      </c>
      <c r="T91" s="101">
        <v>0</v>
      </c>
      <c r="U91" s="101">
        <v>0</v>
      </c>
      <c r="V91" s="148"/>
      <c r="W91" s="100" t="s">
        <v>45</v>
      </c>
      <c r="X91" s="100" t="s">
        <v>45</v>
      </c>
      <c r="Y91" s="100" t="s">
        <v>45</v>
      </c>
      <c r="Z91" s="100" t="s">
        <v>45</v>
      </c>
      <c r="AA91" s="100" t="s">
        <v>45</v>
      </c>
      <c r="AB91" s="100" t="s">
        <v>45</v>
      </c>
      <c r="AC91" s="138" t="s">
        <v>45</v>
      </c>
      <c r="AD91" s="83" t="s">
        <v>45</v>
      </c>
      <c r="AE91" s="83" t="s">
        <v>45</v>
      </c>
      <c r="AF91" s="85"/>
      <c r="AG91" s="27">
        <f>SUM(C91:AE91)</f>
        <v>59</v>
      </c>
      <c r="AH91" s="12"/>
      <c r="AI91" s="47"/>
      <c r="AJ91" s="47"/>
      <c r="AK91" s="47"/>
    </row>
    <row r="92" spans="1:37" ht="15.6" customHeight="1" x14ac:dyDescent="0.2">
      <c r="A92" s="162" t="s">
        <v>67</v>
      </c>
      <c r="B92" s="24" t="s">
        <v>8</v>
      </c>
      <c r="C92" s="115">
        <f>C91</f>
        <v>8</v>
      </c>
      <c r="D92" s="87">
        <f t="shared" ref="D92" si="204">C92-D90+D91</f>
        <v>11</v>
      </c>
      <c r="E92" s="87">
        <f>D92-E90+E91</f>
        <v>12</v>
      </c>
      <c r="F92" s="87">
        <f>E92-F90+F91</f>
        <v>20</v>
      </c>
      <c r="G92" s="87">
        <f t="shared" ref="G92" si="205">F92-G90+G91</f>
        <v>24</v>
      </c>
      <c r="H92" s="128">
        <f t="shared" ref="H92" si="206">G92-H90+H91</f>
        <v>23</v>
      </c>
      <c r="I92" s="107" t="s">
        <v>45</v>
      </c>
      <c r="J92" s="107" t="s">
        <v>45</v>
      </c>
      <c r="K92" s="106">
        <f>H92-K90+K91</f>
        <v>20</v>
      </c>
      <c r="L92" s="108">
        <f t="shared" ref="L92" si="207">K92-L90+L91</f>
        <v>19</v>
      </c>
      <c r="M92" s="87">
        <f t="shared" ref="M92" si="208">L92-M90+M91</f>
        <v>27</v>
      </c>
      <c r="N92" s="87">
        <f t="shared" ref="N92" si="209">M92-N90+N91</f>
        <v>25</v>
      </c>
      <c r="O92" s="87">
        <f t="shared" ref="O92" si="210">N92-O90+O91</f>
        <v>29</v>
      </c>
      <c r="P92" s="87">
        <f t="shared" ref="P92" si="211">O92-P90+P91</f>
        <v>24</v>
      </c>
      <c r="Q92" s="87">
        <f t="shared" ref="Q92" si="212">P92-Q90+Q91</f>
        <v>19</v>
      </c>
      <c r="R92" s="87">
        <f t="shared" ref="R92" si="213">Q92-R90+R91</f>
        <v>9</v>
      </c>
      <c r="S92" s="128">
        <f t="shared" ref="S92" si="214">R92-S90+S91</f>
        <v>2</v>
      </c>
      <c r="T92" s="106">
        <f t="shared" ref="T92" si="215">S92-T90+T91</f>
        <v>2</v>
      </c>
      <c r="U92" s="106">
        <f t="shared" ref="U92" si="216">T92-U90+U91</f>
        <v>0</v>
      </c>
      <c r="V92" s="139">
        <f t="shared" ref="V92" si="217">U92-V90+V91</f>
        <v>0</v>
      </c>
      <c r="W92" s="105" t="s">
        <v>45</v>
      </c>
      <c r="X92" s="105" t="s">
        <v>45</v>
      </c>
      <c r="Y92" s="105" t="s">
        <v>45</v>
      </c>
      <c r="Z92" s="105" t="s">
        <v>45</v>
      </c>
      <c r="AA92" s="105" t="s">
        <v>45</v>
      </c>
      <c r="AB92" s="105" t="s">
        <v>45</v>
      </c>
      <c r="AC92" s="140" t="s">
        <v>45</v>
      </c>
      <c r="AD92" s="86" t="s">
        <v>45</v>
      </c>
      <c r="AE92" s="86" t="s">
        <v>45</v>
      </c>
      <c r="AF92" s="133" t="s">
        <v>45</v>
      </c>
      <c r="AG92" s="28"/>
      <c r="AH92" s="3">
        <f>MAX(C92:AF92)</f>
        <v>29</v>
      </c>
      <c r="AI92" s="47"/>
      <c r="AJ92" s="47"/>
      <c r="AK92" s="47"/>
    </row>
    <row r="93" spans="1:37" ht="15.6" customHeight="1" x14ac:dyDescent="0.2">
      <c r="A93" s="163"/>
      <c r="B93" s="24" t="s">
        <v>9</v>
      </c>
      <c r="C93" s="146"/>
      <c r="D93" s="147"/>
      <c r="E93" s="147"/>
      <c r="F93" s="147"/>
      <c r="G93" s="147"/>
      <c r="H93" s="129">
        <v>17.14</v>
      </c>
      <c r="I93" s="148"/>
      <c r="J93" s="131" t="s">
        <v>45</v>
      </c>
      <c r="K93" s="148"/>
      <c r="L93" s="148"/>
      <c r="M93" s="125">
        <v>17.190000000000001</v>
      </c>
      <c r="N93" s="147"/>
      <c r="O93" s="147"/>
      <c r="P93" s="147"/>
      <c r="Q93" s="147"/>
      <c r="R93" s="125">
        <v>17.25</v>
      </c>
      <c r="S93" s="147"/>
      <c r="T93" s="148"/>
      <c r="U93" s="148"/>
      <c r="V93" s="149">
        <v>17.3</v>
      </c>
      <c r="W93" s="141" t="s">
        <v>45</v>
      </c>
      <c r="X93" s="148"/>
      <c r="Y93" s="148"/>
      <c r="Z93" s="148"/>
      <c r="AA93" s="148"/>
      <c r="AB93" s="148"/>
      <c r="AC93" s="142" t="s">
        <v>45</v>
      </c>
      <c r="AD93" s="147"/>
      <c r="AE93" s="147"/>
      <c r="AF93" s="150" t="s">
        <v>45</v>
      </c>
      <c r="AG93" s="29">
        <v>25</v>
      </c>
      <c r="AH93" s="12"/>
      <c r="AI93" s="47"/>
      <c r="AJ93" s="47"/>
      <c r="AK93" s="47"/>
    </row>
    <row r="94" spans="1:37" ht="15.6" customHeight="1" x14ac:dyDescent="0.2">
      <c r="A94" s="164"/>
      <c r="B94" s="25" t="s">
        <v>10</v>
      </c>
      <c r="C94" s="151">
        <v>17.05</v>
      </c>
      <c r="D94" s="152"/>
      <c r="E94" s="152"/>
      <c r="F94" s="152"/>
      <c r="G94" s="152"/>
      <c r="H94" s="132">
        <v>17.149999999999999</v>
      </c>
      <c r="I94" s="148"/>
      <c r="J94" s="113" t="s">
        <v>45</v>
      </c>
      <c r="K94" s="152"/>
      <c r="L94" s="152"/>
      <c r="M94" s="91">
        <f>M93</f>
        <v>17.190000000000001</v>
      </c>
      <c r="N94" s="152"/>
      <c r="O94" s="152"/>
      <c r="P94" s="152"/>
      <c r="Q94" s="152"/>
      <c r="R94" s="91">
        <v>17.260000000000002</v>
      </c>
      <c r="S94" s="152"/>
      <c r="T94" s="152"/>
      <c r="U94" s="152"/>
      <c r="V94" s="148"/>
      <c r="W94" s="143" t="s">
        <v>45</v>
      </c>
      <c r="X94" s="152"/>
      <c r="Y94" s="152"/>
      <c r="Z94" s="152"/>
      <c r="AA94" s="152"/>
      <c r="AB94" s="152"/>
      <c r="AC94" s="144" t="s">
        <v>45</v>
      </c>
      <c r="AD94" s="152"/>
      <c r="AE94" s="152"/>
      <c r="AF94" s="153"/>
      <c r="AG94" s="28"/>
      <c r="AH94" s="13"/>
      <c r="AI94" s="47"/>
      <c r="AJ94" s="47"/>
      <c r="AK94" s="47"/>
    </row>
    <row r="95" spans="1:37" ht="15.6" customHeight="1" thickBot="1" x14ac:dyDescent="0.25">
      <c r="A95" s="155">
        <v>208</v>
      </c>
      <c r="B95" s="49" t="s">
        <v>11</v>
      </c>
      <c r="C95" s="56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1"/>
      <c r="AG95" s="52"/>
      <c r="AH95" s="3"/>
      <c r="AI95" s="47"/>
      <c r="AJ95" s="47"/>
      <c r="AK95" s="47"/>
    </row>
    <row r="96" spans="1:37" ht="15.6" customHeight="1" x14ac:dyDescent="0.2">
      <c r="A96" s="156"/>
      <c r="B96" s="23" t="s">
        <v>5</v>
      </c>
      <c r="C96" s="78"/>
      <c r="D96" s="80">
        <v>0</v>
      </c>
      <c r="E96" s="80">
        <v>0</v>
      </c>
      <c r="F96" s="80">
        <v>0</v>
      </c>
      <c r="G96" s="80">
        <v>1</v>
      </c>
      <c r="H96" s="126">
        <v>1</v>
      </c>
      <c r="I96" s="97" t="s">
        <v>45</v>
      </c>
      <c r="J96" s="97" t="s">
        <v>45</v>
      </c>
      <c r="K96" s="96">
        <v>1</v>
      </c>
      <c r="L96" s="98">
        <v>2</v>
      </c>
      <c r="M96" s="80">
        <v>1</v>
      </c>
      <c r="N96" s="80">
        <v>0</v>
      </c>
      <c r="O96" s="80">
        <v>4</v>
      </c>
      <c r="P96" s="80">
        <v>5</v>
      </c>
      <c r="Q96" s="80">
        <v>3</v>
      </c>
      <c r="R96" s="80">
        <v>2</v>
      </c>
      <c r="S96" s="126">
        <v>4</v>
      </c>
      <c r="T96" s="96">
        <v>0</v>
      </c>
      <c r="U96" s="96">
        <v>2</v>
      </c>
      <c r="V96" s="136">
        <v>1</v>
      </c>
      <c r="W96" s="95" t="s">
        <v>45</v>
      </c>
      <c r="X96" s="95" t="s">
        <v>45</v>
      </c>
      <c r="Y96" s="95" t="s">
        <v>45</v>
      </c>
      <c r="Z96" s="95" t="s">
        <v>45</v>
      </c>
      <c r="AA96" s="95" t="s">
        <v>45</v>
      </c>
      <c r="AB96" s="95" t="s">
        <v>45</v>
      </c>
      <c r="AC96" s="137" t="s">
        <v>45</v>
      </c>
      <c r="AD96" s="79" t="s">
        <v>45</v>
      </c>
      <c r="AE96" s="79" t="s">
        <v>45</v>
      </c>
      <c r="AF96" s="134" t="s">
        <v>45</v>
      </c>
      <c r="AG96" s="26" t="s">
        <v>6</v>
      </c>
      <c r="AH96" s="43"/>
      <c r="AI96" s="47"/>
      <c r="AJ96" s="47"/>
      <c r="AK96" s="47"/>
    </row>
    <row r="97" spans="1:37" ht="15.6" customHeight="1" x14ac:dyDescent="0.2">
      <c r="A97" s="154">
        <v>17.52</v>
      </c>
      <c r="B97" s="24" t="s">
        <v>7</v>
      </c>
      <c r="C97" s="115">
        <v>4</v>
      </c>
      <c r="D97" s="84">
        <v>4</v>
      </c>
      <c r="E97" s="84">
        <v>0</v>
      </c>
      <c r="F97" s="84">
        <v>4</v>
      </c>
      <c r="G97" s="84">
        <v>0</v>
      </c>
      <c r="H97" s="127">
        <v>0</v>
      </c>
      <c r="I97" s="102" t="s">
        <v>45</v>
      </c>
      <c r="J97" s="102" t="s">
        <v>45</v>
      </c>
      <c r="K97" s="101">
        <v>3</v>
      </c>
      <c r="L97" s="103">
        <v>2</v>
      </c>
      <c r="M97" s="84">
        <v>7</v>
      </c>
      <c r="N97" s="84">
        <v>2</v>
      </c>
      <c r="O97" s="84">
        <v>0</v>
      </c>
      <c r="P97" s="84">
        <v>1</v>
      </c>
      <c r="Q97" s="84">
        <v>0</v>
      </c>
      <c r="R97" s="84">
        <v>0</v>
      </c>
      <c r="S97" s="127">
        <v>0</v>
      </c>
      <c r="T97" s="101">
        <v>0</v>
      </c>
      <c r="U97" s="101">
        <v>0</v>
      </c>
      <c r="V97" s="148"/>
      <c r="W97" s="100" t="s">
        <v>45</v>
      </c>
      <c r="X97" s="100" t="s">
        <v>45</v>
      </c>
      <c r="Y97" s="100" t="s">
        <v>45</v>
      </c>
      <c r="Z97" s="100" t="s">
        <v>45</v>
      </c>
      <c r="AA97" s="100" t="s">
        <v>45</v>
      </c>
      <c r="AB97" s="100" t="s">
        <v>45</v>
      </c>
      <c r="AC97" s="138" t="s">
        <v>45</v>
      </c>
      <c r="AD97" s="83" t="s">
        <v>45</v>
      </c>
      <c r="AE97" s="83" t="s">
        <v>45</v>
      </c>
      <c r="AF97" s="85"/>
      <c r="AG97" s="27">
        <f>SUM(C97:AE97)</f>
        <v>27</v>
      </c>
      <c r="AH97" s="12"/>
      <c r="AI97" s="47"/>
      <c r="AJ97" s="47"/>
      <c r="AK97" s="47"/>
    </row>
    <row r="98" spans="1:37" ht="15.6" customHeight="1" x14ac:dyDescent="0.2">
      <c r="A98" s="162" t="s">
        <v>67</v>
      </c>
      <c r="B98" s="24" t="s">
        <v>8</v>
      </c>
      <c r="C98" s="115">
        <f>C97</f>
        <v>4</v>
      </c>
      <c r="D98" s="87">
        <f t="shared" ref="D98" si="218">C98-D96+D97</f>
        <v>8</v>
      </c>
      <c r="E98" s="87">
        <f>D98-E96+E97</f>
        <v>8</v>
      </c>
      <c r="F98" s="87">
        <f>E98-F96+F97</f>
        <v>12</v>
      </c>
      <c r="G98" s="87">
        <f t="shared" ref="G98" si="219">F98-G96+G97</f>
        <v>11</v>
      </c>
      <c r="H98" s="128">
        <f t="shared" ref="H98" si="220">G98-H96+H97</f>
        <v>10</v>
      </c>
      <c r="I98" s="107" t="s">
        <v>45</v>
      </c>
      <c r="J98" s="107" t="s">
        <v>45</v>
      </c>
      <c r="K98" s="106">
        <f>H98-K96+K97</f>
        <v>12</v>
      </c>
      <c r="L98" s="108">
        <f t="shared" ref="L98" si="221">K98-L96+L97</f>
        <v>12</v>
      </c>
      <c r="M98" s="87">
        <f t="shared" ref="M98" si="222">L98-M96+M97</f>
        <v>18</v>
      </c>
      <c r="N98" s="87">
        <f t="shared" ref="N98" si="223">M98-N96+N97</f>
        <v>20</v>
      </c>
      <c r="O98" s="87">
        <f t="shared" ref="O98" si="224">N98-O96+O97</f>
        <v>16</v>
      </c>
      <c r="P98" s="87">
        <f t="shared" ref="P98" si="225">O98-P96+P97</f>
        <v>12</v>
      </c>
      <c r="Q98" s="87">
        <f t="shared" ref="Q98" si="226">P98-Q96+Q97</f>
        <v>9</v>
      </c>
      <c r="R98" s="87">
        <f t="shared" ref="R98" si="227">Q98-R96+R97</f>
        <v>7</v>
      </c>
      <c r="S98" s="128">
        <f t="shared" ref="S98" si="228">R98-S96+S97</f>
        <v>3</v>
      </c>
      <c r="T98" s="106">
        <f t="shared" ref="T98" si="229">S98-T96+T97</f>
        <v>3</v>
      </c>
      <c r="U98" s="106">
        <f t="shared" ref="U98" si="230">T98-U96+U97</f>
        <v>1</v>
      </c>
      <c r="V98" s="139">
        <f t="shared" ref="V98" si="231">U98-V96+V97</f>
        <v>0</v>
      </c>
      <c r="W98" s="105" t="s">
        <v>45</v>
      </c>
      <c r="X98" s="105" t="s">
        <v>45</v>
      </c>
      <c r="Y98" s="105" t="s">
        <v>45</v>
      </c>
      <c r="Z98" s="105" t="s">
        <v>45</v>
      </c>
      <c r="AA98" s="105" t="s">
        <v>45</v>
      </c>
      <c r="AB98" s="105" t="s">
        <v>45</v>
      </c>
      <c r="AC98" s="140" t="s">
        <v>45</v>
      </c>
      <c r="AD98" s="86" t="s">
        <v>45</v>
      </c>
      <c r="AE98" s="86" t="s">
        <v>45</v>
      </c>
      <c r="AF98" s="133" t="s">
        <v>45</v>
      </c>
      <c r="AG98" s="28"/>
      <c r="AH98" s="3">
        <f>MAX(C98:AF98)</f>
        <v>20</v>
      </c>
      <c r="AI98" s="47"/>
      <c r="AJ98" s="47"/>
      <c r="AK98" s="47"/>
    </row>
    <row r="99" spans="1:37" ht="15.6" customHeight="1" x14ac:dyDescent="0.2">
      <c r="A99" s="163"/>
      <c r="B99" s="24" t="s">
        <v>9</v>
      </c>
      <c r="C99" s="146"/>
      <c r="D99" s="147"/>
      <c r="E99" s="147"/>
      <c r="F99" s="147"/>
      <c r="G99" s="147"/>
      <c r="H99" s="129">
        <v>17.59</v>
      </c>
      <c r="I99" s="148"/>
      <c r="J99" s="131" t="s">
        <v>45</v>
      </c>
      <c r="K99" s="148"/>
      <c r="L99" s="148"/>
      <c r="M99" s="125">
        <v>18.04</v>
      </c>
      <c r="N99" s="147"/>
      <c r="O99" s="147"/>
      <c r="P99" s="147"/>
      <c r="Q99" s="147"/>
      <c r="R99" s="125">
        <v>18.12</v>
      </c>
      <c r="S99" s="147"/>
      <c r="T99" s="148"/>
      <c r="U99" s="148"/>
      <c r="V99" s="149">
        <v>18.170000000000002</v>
      </c>
      <c r="W99" s="141" t="s">
        <v>45</v>
      </c>
      <c r="X99" s="148"/>
      <c r="Y99" s="148"/>
      <c r="Z99" s="148"/>
      <c r="AA99" s="148"/>
      <c r="AB99" s="148"/>
      <c r="AC99" s="142" t="s">
        <v>45</v>
      </c>
      <c r="AD99" s="147"/>
      <c r="AE99" s="147"/>
      <c r="AF99" s="150" t="s">
        <v>45</v>
      </c>
      <c r="AG99" s="29">
        <v>26</v>
      </c>
      <c r="AH99" s="12"/>
      <c r="AI99" s="47"/>
      <c r="AJ99" s="47"/>
      <c r="AK99" s="47"/>
    </row>
    <row r="100" spans="1:37" ht="15.6" customHeight="1" x14ac:dyDescent="0.2">
      <c r="A100" s="164"/>
      <c r="B100" s="25" t="s">
        <v>10</v>
      </c>
      <c r="C100" s="151">
        <v>17.52</v>
      </c>
      <c r="D100" s="152"/>
      <c r="E100" s="152"/>
      <c r="F100" s="152"/>
      <c r="G100" s="152"/>
      <c r="H100" s="132">
        <f>H99</f>
        <v>17.59</v>
      </c>
      <c r="I100" s="148"/>
      <c r="J100" s="113" t="s">
        <v>45</v>
      </c>
      <c r="K100" s="152"/>
      <c r="L100" s="152"/>
      <c r="M100" s="91">
        <f>M99</f>
        <v>18.04</v>
      </c>
      <c r="N100" s="152"/>
      <c r="O100" s="152"/>
      <c r="P100" s="152"/>
      <c r="Q100" s="152"/>
      <c r="R100" s="91">
        <f>R99</f>
        <v>18.12</v>
      </c>
      <c r="S100" s="152"/>
      <c r="T100" s="152"/>
      <c r="U100" s="152"/>
      <c r="V100" s="148"/>
      <c r="W100" s="143" t="s">
        <v>45</v>
      </c>
      <c r="X100" s="152"/>
      <c r="Y100" s="152"/>
      <c r="Z100" s="152"/>
      <c r="AA100" s="152"/>
      <c r="AB100" s="152"/>
      <c r="AC100" s="144" t="s">
        <v>45</v>
      </c>
      <c r="AD100" s="152"/>
      <c r="AE100" s="152"/>
      <c r="AF100" s="153"/>
      <c r="AG100" s="28"/>
      <c r="AH100" s="13"/>
      <c r="AI100" s="47"/>
      <c r="AJ100" s="47"/>
      <c r="AK100" s="47"/>
    </row>
    <row r="101" spans="1:37" ht="15.6" customHeight="1" thickBot="1" x14ac:dyDescent="0.25">
      <c r="A101" s="155">
        <v>517</v>
      </c>
      <c r="B101" s="49" t="s">
        <v>11</v>
      </c>
      <c r="C101" s="56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1"/>
      <c r="AG101" s="52"/>
      <c r="AH101" s="3"/>
      <c r="AI101" s="47"/>
      <c r="AJ101" s="47"/>
      <c r="AK101" s="47"/>
    </row>
    <row r="102" spans="1:37" ht="15.6" customHeight="1" x14ac:dyDescent="0.2">
      <c r="A102" s="156"/>
      <c r="B102" s="23" t="s">
        <v>5</v>
      </c>
      <c r="C102" s="78"/>
      <c r="D102" s="80">
        <v>3</v>
      </c>
      <c r="E102" s="80">
        <v>0</v>
      </c>
      <c r="F102" s="80">
        <v>3</v>
      </c>
      <c r="G102" s="80">
        <v>0</v>
      </c>
      <c r="H102" s="126">
        <v>0</v>
      </c>
      <c r="I102" s="97" t="s">
        <v>45</v>
      </c>
      <c r="J102" s="97" t="s">
        <v>45</v>
      </c>
      <c r="K102" s="96">
        <v>2</v>
      </c>
      <c r="L102" s="98">
        <v>1</v>
      </c>
      <c r="M102" s="80">
        <v>7</v>
      </c>
      <c r="N102" s="80">
        <v>0</v>
      </c>
      <c r="O102" s="80">
        <v>0</v>
      </c>
      <c r="P102" s="80">
        <v>3</v>
      </c>
      <c r="Q102" s="80">
        <v>1</v>
      </c>
      <c r="R102" s="80">
        <v>6</v>
      </c>
      <c r="S102" s="126">
        <v>1</v>
      </c>
      <c r="T102" s="96">
        <v>0</v>
      </c>
      <c r="U102" s="96">
        <v>0</v>
      </c>
      <c r="V102" s="136">
        <v>2</v>
      </c>
      <c r="W102" s="95" t="s">
        <v>45</v>
      </c>
      <c r="X102" s="95" t="s">
        <v>45</v>
      </c>
      <c r="Y102" s="95" t="s">
        <v>45</v>
      </c>
      <c r="Z102" s="95" t="s">
        <v>45</v>
      </c>
      <c r="AA102" s="95" t="s">
        <v>45</v>
      </c>
      <c r="AB102" s="95" t="s">
        <v>45</v>
      </c>
      <c r="AC102" s="137" t="s">
        <v>45</v>
      </c>
      <c r="AD102" s="79" t="s">
        <v>45</v>
      </c>
      <c r="AE102" s="79" t="s">
        <v>45</v>
      </c>
      <c r="AF102" s="134" t="s">
        <v>45</v>
      </c>
      <c r="AG102" s="26" t="s">
        <v>6</v>
      </c>
      <c r="AH102" s="43"/>
      <c r="AI102" s="47"/>
      <c r="AJ102" s="47"/>
      <c r="AK102" s="47"/>
    </row>
    <row r="103" spans="1:37" ht="15.6" customHeight="1" x14ac:dyDescent="0.2">
      <c r="A103" s="154">
        <v>19</v>
      </c>
      <c r="B103" s="24" t="s">
        <v>7</v>
      </c>
      <c r="C103" s="115">
        <v>11</v>
      </c>
      <c r="D103" s="84">
        <v>1</v>
      </c>
      <c r="E103" s="84">
        <v>1</v>
      </c>
      <c r="F103" s="84">
        <v>1</v>
      </c>
      <c r="G103" s="84">
        <v>3</v>
      </c>
      <c r="H103" s="127">
        <v>1</v>
      </c>
      <c r="I103" s="102" t="s">
        <v>45</v>
      </c>
      <c r="J103" s="102" t="s">
        <v>45</v>
      </c>
      <c r="K103" s="101">
        <v>2</v>
      </c>
      <c r="L103" s="103">
        <v>1</v>
      </c>
      <c r="M103" s="84">
        <v>6</v>
      </c>
      <c r="N103" s="84">
        <v>1</v>
      </c>
      <c r="O103" s="84">
        <v>1</v>
      </c>
      <c r="P103" s="84">
        <v>0</v>
      </c>
      <c r="Q103" s="84">
        <v>0</v>
      </c>
      <c r="R103" s="84">
        <v>0</v>
      </c>
      <c r="S103" s="127">
        <v>0</v>
      </c>
      <c r="T103" s="101">
        <v>0</v>
      </c>
      <c r="U103" s="101">
        <v>0</v>
      </c>
      <c r="V103" s="148"/>
      <c r="W103" s="100" t="s">
        <v>45</v>
      </c>
      <c r="X103" s="100" t="s">
        <v>45</v>
      </c>
      <c r="Y103" s="100" t="s">
        <v>45</v>
      </c>
      <c r="Z103" s="100" t="s">
        <v>45</v>
      </c>
      <c r="AA103" s="100" t="s">
        <v>45</v>
      </c>
      <c r="AB103" s="100" t="s">
        <v>45</v>
      </c>
      <c r="AC103" s="138" t="s">
        <v>45</v>
      </c>
      <c r="AD103" s="83" t="s">
        <v>45</v>
      </c>
      <c r="AE103" s="83" t="s">
        <v>45</v>
      </c>
      <c r="AF103" s="85"/>
      <c r="AG103" s="27">
        <f>SUM(C103:AE103)</f>
        <v>29</v>
      </c>
      <c r="AH103" s="12"/>
      <c r="AI103" s="47"/>
      <c r="AJ103" s="47"/>
      <c r="AK103" s="47"/>
    </row>
    <row r="104" spans="1:37" ht="15.6" customHeight="1" x14ac:dyDescent="0.2">
      <c r="A104" s="162" t="s">
        <v>67</v>
      </c>
      <c r="B104" s="24" t="s">
        <v>8</v>
      </c>
      <c r="C104" s="115">
        <f>C103</f>
        <v>11</v>
      </c>
      <c r="D104" s="87">
        <f t="shared" ref="D104" si="232">C104-D102+D103</f>
        <v>9</v>
      </c>
      <c r="E104" s="87">
        <f>D104-E102+E103</f>
        <v>10</v>
      </c>
      <c r="F104" s="87">
        <f>E104-F102+F103</f>
        <v>8</v>
      </c>
      <c r="G104" s="87">
        <f t="shared" ref="G104" si="233">F104-G102+G103</f>
        <v>11</v>
      </c>
      <c r="H104" s="128">
        <f t="shared" ref="H104" si="234">G104-H102+H103</f>
        <v>12</v>
      </c>
      <c r="I104" s="107" t="s">
        <v>45</v>
      </c>
      <c r="J104" s="107" t="s">
        <v>45</v>
      </c>
      <c r="K104" s="106">
        <f>H104-K102+K103</f>
        <v>12</v>
      </c>
      <c r="L104" s="108">
        <f t="shared" ref="L104" si="235">K104-L102+L103</f>
        <v>12</v>
      </c>
      <c r="M104" s="87">
        <f t="shared" ref="M104" si="236">L104-M102+M103</f>
        <v>11</v>
      </c>
      <c r="N104" s="87">
        <f t="shared" ref="N104" si="237">M104-N102+N103</f>
        <v>12</v>
      </c>
      <c r="O104" s="87">
        <f t="shared" ref="O104" si="238">N104-O102+O103</f>
        <v>13</v>
      </c>
      <c r="P104" s="87">
        <f t="shared" ref="P104" si="239">O104-P102+P103</f>
        <v>10</v>
      </c>
      <c r="Q104" s="87">
        <f t="shared" ref="Q104" si="240">P104-Q102+Q103</f>
        <v>9</v>
      </c>
      <c r="R104" s="87">
        <f t="shared" ref="R104" si="241">Q104-R102+R103</f>
        <v>3</v>
      </c>
      <c r="S104" s="128">
        <f t="shared" ref="S104" si="242">R104-S102+S103</f>
        <v>2</v>
      </c>
      <c r="T104" s="106">
        <f t="shared" ref="T104" si="243">S104-T102+T103</f>
        <v>2</v>
      </c>
      <c r="U104" s="106">
        <f t="shared" ref="U104" si="244">T104-U102+U103</f>
        <v>2</v>
      </c>
      <c r="V104" s="139">
        <f t="shared" ref="V104" si="245">U104-V102+V103</f>
        <v>0</v>
      </c>
      <c r="W104" s="105" t="s">
        <v>45</v>
      </c>
      <c r="X104" s="105" t="s">
        <v>45</v>
      </c>
      <c r="Y104" s="105" t="s">
        <v>45</v>
      </c>
      <c r="Z104" s="105" t="s">
        <v>45</v>
      </c>
      <c r="AA104" s="105" t="s">
        <v>45</v>
      </c>
      <c r="AB104" s="105" t="s">
        <v>45</v>
      </c>
      <c r="AC104" s="140" t="s">
        <v>45</v>
      </c>
      <c r="AD104" s="86" t="s">
        <v>45</v>
      </c>
      <c r="AE104" s="86" t="s">
        <v>45</v>
      </c>
      <c r="AF104" s="133" t="s">
        <v>45</v>
      </c>
      <c r="AG104" s="28"/>
      <c r="AH104" s="3">
        <f>MAX(C104:AF104)</f>
        <v>13</v>
      </c>
      <c r="AI104" s="47"/>
      <c r="AJ104" s="47"/>
      <c r="AK104" s="47"/>
    </row>
    <row r="105" spans="1:37" ht="15.6" customHeight="1" x14ac:dyDescent="0.2">
      <c r="A105" s="163"/>
      <c r="B105" s="24" t="s">
        <v>9</v>
      </c>
      <c r="C105" s="146"/>
      <c r="D105" s="147"/>
      <c r="E105" s="147"/>
      <c r="F105" s="147"/>
      <c r="G105" s="147"/>
      <c r="H105" s="129">
        <v>19.079999999999998</v>
      </c>
      <c r="I105" s="148"/>
      <c r="J105" s="131" t="s">
        <v>45</v>
      </c>
      <c r="K105" s="148"/>
      <c r="L105" s="148"/>
      <c r="M105" s="125">
        <v>19.12</v>
      </c>
      <c r="N105" s="147"/>
      <c r="O105" s="147"/>
      <c r="P105" s="147"/>
      <c r="Q105" s="147"/>
      <c r="R105" s="125">
        <v>19.2</v>
      </c>
      <c r="S105" s="147"/>
      <c r="T105" s="148"/>
      <c r="U105" s="148"/>
      <c r="V105" s="149">
        <v>19.25</v>
      </c>
      <c r="W105" s="141" t="s">
        <v>45</v>
      </c>
      <c r="X105" s="148"/>
      <c r="Y105" s="148"/>
      <c r="Z105" s="148"/>
      <c r="AA105" s="148"/>
      <c r="AB105" s="148"/>
      <c r="AC105" s="142" t="s">
        <v>45</v>
      </c>
      <c r="AD105" s="147"/>
      <c r="AE105" s="147"/>
      <c r="AF105" s="150" t="s">
        <v>45</v>
      </c>
      <c r="AG105" s="29">
        <v>25</v>
      </c>
      <c r="AH105" s="12"/>
      <c r="AI105" s="47"/>
      <c r="AJ105" s="47"/>
      <c r="AK105" s="47"/>
    </row>
    <row r="106" spans="1:37" ht="15.6" customHeight="1" x14ac:dyDescent="0.2">
      <c r="A106" s="164"/>
      <c r="B106" s="25" t="s">
        <v>10</v>
      </c>
      <c r="C106" s="151">
        <v>19</v>
      </c>
      <c r="D106" s="152"/>
      <c r="E106" s="152"/>
      <c r="F106" s="152"/>
      <c r="G106" s="152"/>
      <c r="H106" s="132">
        <f>H105</f>
        <v>19.079999999999998</v>
      </c>
      <c r="I106" s="148"/>
      <c r="J106" s="113" t="s">
        <v>45</v>
      </c>
      <c r="K106" s="152"/>
      <c r="L106" s="152"/>
      <c r="M106" s="91">
        <f>M105</f>
        <v>19.12</v>
      </c>
      <c r="N106" s="152"/>
      <c r="O106" s="152"/>
      <c r="P106" s="152"/>
      <c r="Q106" s="152"/>
      <c r="R106" s="91">
        <f>R105</f>
        <v>19.2</v>
      </c>
      <c r="S106" s="152"/>
      <c r="T106" s="152"/>
      <c r="U106" s="152"/>
      <c r="V106" s="148"/>
      <c r="W106" s="143" t="s">
        <v>45</v>
      </c>
      <c r="X106" s="152"/>
      <c r="Y106" s="152"/>
      <c r="Z106" s="152"/>
      <c r="AA106" s="152"/>
      <c r="AB106" s="152"/>
      <c r="AC106" s="144" t="s">
        <v>45</v>
      </c>
      <c r="AD106" s="152"/>
      <c r="AE106" s="152"/>
      <c r="AF106" s="153"/>
      <c r="AG106" s="28"/>
      <c r="AH106" s="13"/>
      <c r="AI106" s="47"/>
      <c r="AJ106" s="47"/>
      <c r="AK106" s="47"/>
    </row>
    <row r="107" spans="1:37" ht="15.6" customHeight="1" thickBot="1" x14ac:dyDescent="0.25">
      <c r="A107" s="155">
        <v>517</v>
      </c>
      <c r="B107" s="49" t="s">
        <v>11</v>
      </c>
      <c r="C107" s="56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1"/>
      <c r="AG107" s="52"/>
      <c r="AH107" s="3"/>
      <c r="AI107" s="47"/>
      <c r="AJ107" s="47"/>
      <c r="AK107" s="47"/>
    </row>
    <row r="108" spans="1:37" ht="15.6" customHeight="1" x14ac:dyDescent="0.2">
      <c r="A108" s="156"/>
      <c r="B108" s="23" t="s">
        <v>5</v>
      </c>
      <c r="C108" s="78"/>
      <c r="D108" s="80">
        <v>0</v>
      </c>
      <c r="E108" s="80">
        <v>0</v>
      </c>
      <c r="F108" s="80">
        <v>0</v>
      </c>
      <c r="G108" s="80">
        <v>0</v>
      </c>
      <c r="H108" s="126">
        <v>1</v>
      </c>
      <c r="I108" s="97" t="s">
        <v>45</v>
      </c>
      <c r="J108" s="97" t="s">
        <v>45</v>
      </c>
      <c r="K108" s="96">
        <v>3</v>
      </c>
      <c r="L108" s="98">
        <v>0</v>
      </c>
      <c r="M108" s="80">
        <v>3</v>
      </c>
      <c r="N108" s="80">
        <v>0</v>
      </c>
      <c r="O108" s="80">
        <v>0</v>
      </c>
      <c r="P108" s="80">
        <v>3</v>
      </c>
      <c r="Q108" s="80">
        <v>2</v>
      </c>
      <c r="R108" s="80">
        <v>2</v>
      </c>
      <c r="S108" s="126">
        <v>0</v>
      </c>
      <c r="T108" s="96">
        <v>0</v>
      </c>
      <c r="U108" s="96">
        <v>0</v>
      </c>
      <c r="V108" s="136">
        <v>0</v>
      </c>
      <c r="W108" s="95" t="s">
        <v>45</v>
      </c>
      <c r="X108" s="95" t="s">
        <v>45</v>
      </c>
      <c r="Y108" s="95" t="s">
        <v>45</v>
      </c>
      <c r="Z108" s="95" t="s">
        <v>45</v>
      </c>
      <c r="AA108" s="95" t="s">
        <v>45</v>
      </c>
      <c r="AB108" s="95" t="s">
        <v>45</v>
      </c>
      <c r="AC108" s="137" t="s">
        <v>45</v>
      </c>
      <c r="AD108" s="79" t="s">
        <v>45</v>
      </c>
      <c r="AE108" s="79" t="s">
        <v>45</v>
      </c>
      <c r="AF108" s="134" t="s">
        <v>45</v>
      </c>
      <c r="AG108" s="26" t="s">
        <v>6</v>
      </c>
      <c r="AH108" s="43"/>
      <c r="AI108" s="47"/>
      <c r="AJ108" s="47"/>
      <c r="AK108" s="47"/>
    </row>
    <row r="109" spans="1:37" ht="15.6" customHeight="1" x14ac:dyDescent="0.2">
      <c r="A109" s="154">
        <v>20.010000000000002</v>
      </c>
      <c r="B109" s="24" t="s">
        <v>7</v>
      </c>
      <c r="C109" s="115">
        <v>0</v>
      </c>
      <c r="D109" s="84">
        <v>2</v>
      </c>
      <c r="E109" s="84">
        <v>1</v>
      </c>
      <c r="F109" s="84">
        <v>3</v>
      </c>
      <c r="G109" s="84">
        <v>1</v>
      </c>
      <c r="H109" s="127">
        <v>1</v>
      </c>
      <c r="I109" s="102" t="s">
        <v>45</v>
      </c>
      <c r="J109" s="102" t="s">
        <v>45</v>
      </c>
      <c r="K109" s="101">
        <v>0</v>
      </c>
      <c r="L109" s="103">
        <v>1</v>
      </c>
      <c r="M109" s="84">
        <v>1</v>
      </c>
      <c r="N109" s="84">
        <v>4</v>
      </c>
      <c r="O109" s="84">
        <v>0</v>
      </c>
      <c r="P109" s="84">
        <v>0</v>
      </c>
      <c r="Q109" s="84">
        <v>0</v>
      </c>
      <c r="R109" s="84">
        <v>0</v>
      </c>
      <c r="S109" s="127">
        <v>0</v>
      </c>
      <c r="T109" s="101">
        <v>0</v>
      </c>
      <c r="U109" s="101">
        <v>0</v>
      </c>
      <c r="V109" s="148"/>
      <c r="W109" s="100" t="s">
        <v>45</v>
      </c>
      <c r="X109" s="100" t="s">
        <v>45</v>
      </c>
      <c r="Y109" s="100" t="s">
        <v>45</v>
      </c>
      <c r="Z109" s="100" t="s">
        <v>45</v>
      </c>
      <c r="AA109" s="100" t="s">
        <v>45</v>
      </c>
      <c r="AB109" s="100" t="s">
        <v>45</v>
      </c>
      <c r="AC109" s="138" t="s">
        <v>45</v>
      </c>
      <c r="AD109" s="83" t="s">
        <v>45</v>
      </c>
      <c r="AE109" s="83" t="s">
        <v>45</v>
      </c>
      <c r="AF109" s="85"/>
      <c r="AG109" s="27">
        <f>SUM(C109:AE109)</f>
        <v>14</v>
      </c>
      <c r="AH109" s="12"/>
      <c r="AI109" s="47"/>
      <c r="AJ109" s="47"/>
      <c r="AK109" s="47"/>
    </row>
    <row r="110" spans="1:37" ht="15.6" customHeight="1" x14ac:dyDescent="0.2">
      <c r="A110" s="162" t="s">
        <v>67</v>
      </c>
      <c r="B110" s="24" t="s">
        <v>8</v>
      </c>
      <c r="C110" s="115">
        <f>C109</f>
        <v>0</v>
      </c>
      <c r="D110" s="87">
        <f t="shared" ref="D110" si="246">C110-D108+D109</f>
        <v>2</v>
      </c>
      <c r="E110" s="87">
        <f>D110-E108+E109</f>
        <v>3</v>
      </c>
      <c r="F110" s="87">
        <f>E110-F108+F109</f>
        <v>6</v>
      </c>
      <c r="G110" s="87">
        <f t="shared" ref="G110" si="247">F110-G108+G109</f>
        <v>7</v>
      </c>
      <c r="H110" s="128">
        <f t="shared" ref="H110" si="248">G110-H108+H109</f>
        <v>7</v>
      </c>
      <c r="I110" s="107" t="s">
        <v>45</v>
      </c>
      <c r="J110" s="107" t="s">
        <v>45</v>
      </c>
      <c r="K110" s="106">
        <f>H110-K108+K109</f>
        <v>4</v>
      </c>
      <c r="L110" s="108">
        <f t="shared" ref="L110" si="249">K110-L108+L109</f>
        <v>5</v>
      </c>
      <c r="M110" s="87">
        <f t="shared" ref="M110" si="250">L110-M108+M109</f>
        <v>3</v>
      </c>
      <c r="N110" s="87">
        <f t="shared" ref="N110" si="251">M110-N108+N109</f>
        <v>7</v>
      </c>
      <c r="O110" s="87">
        <f t="shared" ref="O110" si="252">N110-O108+O109</f>
        <v>7</v>
      </c>
      <c r="P110" s="87">
        <f t="shared" ref="P110" si="253">O110-P108+P109</f>
        <v>4</v>
      </c>
      <c r="Q110" s="87">
        <f t="shared" ref="Q110" si="254">P110-Q108+Q109</f>
        <v>2</v>
      </c>
      <c r="R110" s="87">
        <f t="shared" ref="R110" si="255">Q110-R108+R109</f>
        <v>0</v>
      </c>
      <c r="S110" s="128">
        <f t="shared" ref="S110" si="256">R110-S108+S109</f>
        <v>0</v>
      </c>
      <c r="T110" s="106">
        <f t="shared" ref="T110" si="257">S110-T108+T109</f>
        <v>0</v>
      </c>
      <c r="U110" s="106">
        <f t="shared" ref="U110" si="258">T110-U108+U109</f>
        <v>0</v>
      </c>
      <c r="V110" s="139">
        <f t="shared" ref="V110" si="259">U110-V108+V109</f>
        <v>0</v>
      </c>
      <c r="W110" s="105" t="s">
        <v>45</v>
      </c>
      <c r="X110" s="105" t="s">
        <v>45</v>
      </c>
      <c r="Y110" s="105" t="s">
        <v>45</v>
      </c>
      <c r="Z110" s="105" t="s">
        <v>45</v>
      </c>
      <c r="AA110" s="105" t="s">
        <v>45</v>
      </c>
      <c r="AB110" s="105" t="s">
        <v>45</v>
      </c>
      <c r="AC110" s="140" t="s">
        <v>45</v>
      </c>
      <c r="AD110" s="86" t="s">
        <v>45</v>
      </c>
      <c r="AE110" s="86" t="s">
        <v>45</v>
      </c>
      <c r="AF110" s="133" t="s">
        <v>45</v>
      </c>
      <c r="AG110" s="28"/>
      <c r="AH110" s="3">
        <f>MAX(C110:AF110)</f>
        <v>7</v>
      </c>
      <c r="AI110" s="47"/>
      <c r="AJ110" s="47"/>
      <c r="AK110" s="47"/>
    </row>
    <row r="111" spans="1:37" ht="15.6" customHeight="1" x14ac:dyDescent="0.2">
      <c r="A111" s="163"/>
      <c r="B111" s="24" t="s">
        <v>9</v>
      </c>
      <c r="C111" s="146"/>
      <c r="D111" s="147"/>
      <c r="E111" s="147"/>
      <c r="F111" s="147"/>
      <c r="G111" s="147"/>
      <c r="H111" s="129">
        <v>20.09</v>
      </c>
      <c r="I111" s="148"/>
      <c r="J111" s="131" t="s">
        <v>45</v>
      </c>
      <c r="K111" s="148"/>
      <c r="L111" s="148"/>
      <c r="M111" s="125">
        <v>20.14</v>
      </c>
      <c r="N111" s="147"/>
      <c r="O111" s="147"/>
      <c r="P111" s="147"/>
      <c r="Q111" s="147"/>
      <c r="R111" s="125">
        <v>20.22</v>
      </c>
      <c r="S111" s="147"/>
      <c r="T111" s="148"/>
      <c r="U111" s="148"/>
      <c r="V111" s="149">
        <v>20.260000000000002</v>
      </c>
      <c r="W111" s="141" t="s">
        <v>45</v>
      </c>
      <c r="X111" s="148"/>
      <c r="Y111" s="148"/>
      <c r="Z111" s="148"/>
      <c r="AA111" s="148"/>
      <c r="AB111" s="148"/>
      <c r="AC111" s="142" t="s">
        <v>45</v>
      </c>
      <c r="AD111" s="147"/>
      <c r="AE111" s="147"/>
      <c r="AF111" s="150" t="s">
        <v>45</v>
      </c>
      <c r="AG111" s="29">
        <v>25</v>
      </c>
      <c r="AH111" s="12"/>
      <c r="AI111" s="47"/>
      <c r="AJ111" s="47"/>
      <c r="AK111" s="47"/>
    </row>
    <row r="112" spans="1:37" ht="15.6" customHeight="1" x14ac:dyDescent="0.2">
      <c r="A112" s="164"/>
      <c r="B112" s="25" t="s">
        <v>10</v>
      </c>
      <c r="C112" s="151">
        <v>20.010000000000002</v>
      </c>
      <c r="D112" s="152"/>
      <c r="E112" s="152"/>
      <c r="F112" s="152"/>
      <c r="G112" s="152"/>
      <c r="H112" s="132">
        <f>H111</f>
        <v>20.09</v>
      </c>
      <c r="I112" s="148"/>
      <c r="J112" s="113" t="s">
        <v>45</v>
      </c>
      <c r="K112" s="152"/>
      <c r="L112" s="152"/>
      <c r="M112" s="91">
        <f>M111</f>
        <v>20.14</v>
      </c>
      <c r="N112" s="152"/>
      <c r="O112" s="152"/>
      <c r="P112" s="152"/>
      <c r="Q112" s="152"/>
      <c r="R112" s="91">
        <f>R111</f>
        <v>20.22</v>
      </c>
      <c r="S112" s="152"/>
      <c r="T112" s="152"/>
      <c r="U112" s="152"/>
      <c r="V112" s="148"/>
      <c r="W112" s="143" t="s">
        <v>45</v>
      </c>
      <c r="X112" s="152"/>
      <c r="Y112" s="152"/>
      <c r="Z112" s="152"/>
      <c r="AA112" s="152"/>
      <c r="AB112" s="152"/>
      <c r="AC112" s="144" t="s">
        <v>45</v>
      </c>
      <c r="AD112" s="152"/>
      <c r="AE112" s="152"/>
      <c r="AF112" s="153"/>
      <c r="AG112" s="28"/>
      <c r="AH112" s="13"/>
      <c r="AI112" s="47"/>
      <c r="AJ112" s="47"/>
      <c r="AK112" s="47"/>
    </row>
    <row r="113" spans="1:37" ht="15.6" customHeight="1" thickBot="1" x14ac:dyDescent="0.25">
      <c r="A113" s="155">
        <v>522</v>
      </c>
      <c r="B113" s="49" t="s">
        <v>11</v>
      </c>
      <c r="C113" s="56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1"/>
      <c r="AG113" s="52"/>
      <c r="AH113" s="3"/>
      <c r="AI113" s="47"/>
      <c r="AJ113" s="47"/>
      <c r="AK113" s="47"/>
    </row>
    <row r="114" spans="1:37" ht="15.6" customHeight="1" x14ac:dyDescent="0.2">
      <c r="A114" s="156"/>
      <c r="B114" s="23" t="s">
        <v>5</v>
      </c>
      <c r="C114" s="78"/>
      <c r="D114" s="80">
        <v>0</v>
      </c>
      <c r="E114" s="80">
        <v>0</v>
      </c>
      <c r="F114" s="80">
        <v>0</v>
      </c>
      <c r="G114" s="80">
        <v>0</v>
      </c>
      <c r="H114" s="126">
        <v>0</v>
      </c>
      <c r="I114" s="97" t="s">
        <v>45</v>
      </c>
      <c r="J114" s="97" t="s">
        <v>45</v>
      </c>
      <c r="K114" s="96">
        <v>9</v>
      </c>
      <c r="L114" s="98">
        <v>0</v>
      </c>
      <c r="M114" s="80">
        <v>3</v>
      </c>
      <c r="N114" s="80">
        <v>0</v>
      </c>
      <c r="O114" s="80">
        <v>2</v>
      </c>
      <c r="P114" s="80">
        <v>0</v>
      </c>
      <c r="Q114" s="80">
        <v>0</v>
      </c>
      <c r="R114" s="80">
        <v>2</v>
      </c>
      <c r="S114" s="126">
        <v>0</v>
      </c>
      <c r="T114" s="96">
        <v>0</v>
      </c>
      <c r="U114" s="96">
        <v>1</v>
      </c>
      <c r="V114" s="136">
        <v>2</v>
      </c>
      <c r="W114" s="95" t="s">
        <v>45</v>
      </c>
      <c r="X114" s="95" t="s">
        <v>45</v>
      </c>
      <c r="Y114" s="95" t="s">
        <v>45</v>
      </c>
      <c r="Z114" s="95" t="s">
        <v>45</v>
      </c>
      <c r="AA114" s="95" t="s">
        <v>45</v>
      </c>
      <c r="AB114" s="95" t="s">
        <v>45</v>
      </c>
      <c r="AC114" s="137" t="s">
        <v>45</v>
      </c>
      <c r="AD114" s="79" t="s">
        <v>45</v>
      </c>
      <c r="AE114" s="79" t="s">
        <v>45</v>
      </c>
      <c r="AF114" s="134" t="s">
        <v>45</v>
      </c>
      <c r="AG114" s="26" t="s">
        <v>6</v>
      </c>
      <c r="AH114" s="43"/>
      <c r="AI114" s="47"/>
      <c r="AJ114" s="47"/>
      <c r="AK114" s="47"/>
    </row>
    <row r="115" spans="1:37" ht="15.6" customHeight="1" x14ac:dyDescent="0.2">
      <c r="A115" s="154">
        <v>20.399999999999999</v>
      </c>
      <c r="B115" s="24" t="s">
        <v>7</v>
      </c>
      <c r="C115" s="115">
        <v>3</v>
      </c>
      <c r="D115" s="84">
        <v>1</v>
      </c>
      <c r="E115" s="84">
        <v>1</v>
      </c>
      <c r="F115" s="84">
        <v>0</v>
      </c>
      <c r="G115" s="84">
        <v>9</v>
      </c>
      <c r="H115" s="127">
        <v>0</v>
      </c>
      <c r="I115" s="102" t="s">
        <v>45</v>
      </c>
      <c r="J115" s="102" t="s">
        <v>45</v>
      </c>
      <c r="K115" s="101">
        <v>1</v>
      </c>
      <c r="L115" s="103">
        <v>0</v>
      </c>
      <c r="M115" s="84">
        <v>2</v>
      </c>
      <c r="N115" s="84">
        <v>0</v>
      </c>
      <c r="O115" s="84">
        <v>2</v>
      </c>
      <c r="P115" s="84">
        <v>0</v>
      </c>
      <c r="Q115" s="84">
        <v>0</v>
      </c>
      <c r="R115" s="84">
        <v>0</v>
      </c>
      <c r="S115" s="127">
        <v>0</v>
      </c>
      <c r="T115" s="101">
        <v>0</v>
      </c>
      <c r="U115" s="101">
        <v>0</v>
      </c>
      <c r="V115" s="148"/>
      <c r="W115" s="100" t="s">
        <v>45</v>
      </c>
      <c r="X115" s="100" t="s">
        <v>45</v>
      </c>
      <c r="Y115" s="100" t="s">
        <v>45</v>
      </c>
      <c r="Z115" s="100" t="s">
        <v>45</v>
      </c>
      <c r="AA115" s="100" t="s">
        <v>45</v>
      </c>
      <c r="AB115" s="100" t="s">
        <v>45</v>
      </c>
      <c r="AC115" s="138" t="s">
        <v>45</v>
      </c>
      <c r="AD115" s="83" t="s">
        <v>45</v>
      </c>
      <c r="AE115" s="83" t="s">
        <v>45</v>
      </c>
      <c r="AF115" s="85"/>
      <c r="AG115" s="27">
        <f>SUM(C115:AE115)</f>
        <v>19</v>
      </c>
      <c r="AH115" s="12"/>
      <c r="AI115" s="47"/>
      <c r="AJ115" s="47"/>
      <c r="AK115" s="47"/>
    </row>
    <row r="116" spans="1:37" ht="15.6" customHeight="1" x14ac:dyDescent="0.2">
      <c r="A116" s="162" t="s">
        <v>67</v>
      </c>
      <c r="B116" s="24" t="s">
        <v>8</v>
      </c>
      <c r="C116" s="115">
        <f>C115</f>
        <v>3</v>
      </c>
      <c r="D116" s="87">
        <f t="shared" ref="D116" si="260">C116-D114+D115</f>
        <v>4</v>
      </c>
      <c r="E116" s="87">
        <f>D116-E114+E115</f>
        <v>5</v>
      </c>
      <c r="F116" s="87">
        <f>E116-F114+F115</f>
        <v>5</v>
      </c>
      <c r="G116" s="87">
        <f t="shared" ref="G116" si="261">F116-G114+G115</f>
        <v>14</v>
      </c>
      <c r="H116" s="128">
        <f t="shared" ref="H116" si="262">G116-H114+H115</f>
        <v>14</v>
      </c>
      <c r="I116" s="107" t="s">
        <v>45</v>
      </c>
      <c r="J116" s="107" t="s">
        <v>45</v>
      </c>
      <c r="K116" s="106">
        <f>H116-K114+K115</f>
        <v>6</v>
      </c>
      <c r="L116" s="108">
        <f t="shared" ref="L116" si="263">K116-L114+L115</f>
        <v>6</v>
      </c>
      <c r="M116" s="87">
        <f t="shared" ref="M116" si="264">L116-M114+M115</f>
        <v>5</v>
      </c>
      <c r="N116" s="87">
        <f t="shared" ref="N116" si="265">M116-N114+N115</f>
        <v>5</v>
      </c>
      <c r="O116" s="87">
        <f t="shared" ref="O116" si="266">N116-O114+O115</f>
        <v>5</v>
      </c>
      <c r="P116" s="87">
        <f t="shared" ref="P116" si="267">O116-P114+P115</f>
        <v>5</v>
      </c>
      <c r="Q116" s="87">
        <f t="shared" ref="Q116" si="268">P116-Q114+Q115</f>
        <v>5</v>
      </c>
      <c r="R116" s="87">
        <f t="shared" ref="R116" si="269">Q116-R114+R115</f>
        <v>3</v>
      </c>
      <c r="S116" s="128">
        <f t="shared" ref="S116" si="270">R116-S114+S115</f>
        <v>3</v>
      </c>
      <c r="T116" s="106">
        <f t="shared" ref="T116" si="271">S116-T114+T115</f>
        <v>3</v>
      </c>
      <c r="U116" s="106">
        <f t="shared" ref="U116" si="272">T116-U114+U115</f>
        <v>2</v>
      </c>
      <c r="V116" s="139">
        <f t="shared" ref="V116" si="273">U116-V114+V115</f>
        <v>0</v>
      </c>
      <c r="W116" s="105" t="s">
        <v>45</v>
      </c>
      <c r="X116" s="105" t="s">
        <v>45</v>
      </c>
      <c r="Y116" s="105" t="s">
        <v>45</v>
      </c>
      <c r="Z116" s="105" t="s">
        <v>45</v>
      </c>
      <c r="AA116" s="105" t="s">
        <v>45</v>
      </c>
      <c r="AB116" s="105" t="s">
        <v>45</v>
      </c>
      <c r="AC116" s="140" t="s">
        <v>45</v>
      </c>
      <c r="AD116" s="86" t="s">
        <v>45</v>
      </c>
      <c r="AE116" s="86" t="s">
        <v>45</v>
      </c>
      <c r="AF116" s="133" t="s">
        <v>45</v>
      </c>
      <c r="AG116" s="28"/>
      <c r="AH116" s="3">
        <f>MAX(C116:AF116)</f>
        <v>14</v>
      </c>
      <c r="AI116" s="47"/>
      <c r="AJ116" s="47"/>
      <c r="AK116" s="47"/>
    </row>
    <row r="117" spans="1:37" ht="15.6" customHeight="1" x14ac:dyDescent="0.2">
      <c r="A117" s="163"/>
      <c r="B117" s="24" t="s">
        <v>9</v>
      </c>
      <c r="C117" s="146"/>
      <c r="D117" s="147"/>
      <c r="E117" s="147"/>
      <c r="F117" s="147"/>
      <c r="G117" s="147"/>
      <c r="H117" s="129">
        <v>20.48</v>
      </c>
      <c r="I117" s="148"/>
      <c r="J117" s="131" t="s">
        <v>45</v>
      </c>
      <c r="K117" s="148"/>
      <c r="L117" s="148"/>
      <c r="M117" s="125">
        <v>20.52</v>
      </c>
      <c r="N117" s="147"/>
      <c r="O117" s="147"/>
      <c r="P117" s="147"/>
      <c r="Q117" s="147"/>
      <c r="R117" s="125">
        <v>21</v>
      </c>
      <c r="S117" s="147"/>
      <c r="T117" s="148"/>
      <c r="U117" s="148"/>
      <c r="V117" s="149">
        <v>21.05</v>
      </c>
      <c r="W117" s="141" t="s">
        <v>45</v>
      </c>
      <c r="X117" s="148"/>
      <c r="Y117" s="148"/>
      <c r="Z117" s="148"/>
      <c r="AA117" s="148"/>
      <c r="AB117" s="148"/>
      <c r="AC117" s="142" t="s">
        <v>45</v>
      </c>
      <c r="AD117" s="147"/>
      <c r="AE117" s="147"/>
      <c r="AF117" s="150" t="s">
        <v>45</v>
      </c>
      <c r="AG117" s="29">
        <v>25</v>
      </c>
      <c r="AH117" s="12"/>
      <c r="AI117" s="47"/>
      <c r="AJ117" s="47"/>
      <c r="AK117" s="47"/>
    </row>
    <row r="118" spans="1:37" ht="15.6" customHeight="1" x14ac:dyDescent="0.2">
      <c r="A118" s="164"/>
      <c r="B118" s="25" t="s">
        <v>10</v>
      </c>
      <c r="C118" s="151">
        <v>20.399999999999999</v>
      </c>
      <c r="D118" s="152"/>
      <c r="E118" s="152"/>
      <c r="F118" s="152"/>
      <c r="G118" s="152"/>
      <c r="H118" s="132">
        <f>H117</f>
        <v>20.48</v>
      </c>
      <c r="I118" s="148"/>
      <c r="J118" s="113" t="s">
        <v>45</v>
      </c>
      <c r="K118" s="152"/>
      <c r="L118" s="152"/>
      <c r="M118" s="91">
        <f>M117</f>
        <v>20.52</v>
      </c>
      <c r="N118" s="152"/>
      <c r="O118" s="152"/>
      <c r="P118" s="152"/>
      <c r="Q118" s="152"/>
      <c r="R118" s="91">
        <f>R117</f>
        <v>21</v>
      </c>
      <c r="S118" s="152"/>
      <c r="T118" s="152"/>
      <c r="U118" s="152"/>
      <c r="V118" s="148"/>
      <c r="W118" s="143" t="s">
        <v>45</v>
      </c>
      <c r="X118" s="152"/>
      <c r="Y118" s="152"/>
      <c r="Z118" s="152"/>
      <c r="AA118" s="152"/>
      <c r="AB118" s="152"/>
      <c r="AC118" s="144" t="s">
        <v>45</v>
      </c>
      <c r="AD118" s="152"/>
      <c r="AE118" s="152"/>
      <c r="AF118" s="153"/>
      <c r="AG118" s="28"/>
      <c r="AH118" s="13"/>
      <c r="AI118" s="47"/>
      <c r="AJ118" s="47"/>
      <c r="AK118" s="47"/>
    </row>
    <row r="119" spans="1:37" ht="15.6" customHeight="1" thickBot="1" x14ac:dyDescent="0.25">
      <c r="A119" s="155">
        <v>517</v>
      </c>
      <c r="B119" s="49" t="s">
        <v>11</v>
      </c>
      <c r="C119" s="56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1"/>
      <c r="AG119" s="52"/>
      <c r="AH119" s="3"/>
      <c r="AI119" s="47"/>
      <c r="AJ119" s="47"/>
      <c r="AK119" s="47"/>
    </row>
    <row r="120" spans="1:37" ht="15.6" customHeight="1" x14ac:dyDescent="0.2">
      <c r="A120" s="156"/>
      <c r="B120" s="23" t="s">
        <v>5</v>
      </c>
      <c r="C120" s="78"/>
      <c r="D120" s="80">
        <v>0</v>
      </c>
      <c r="E120" s="80">
        <v>0</v>
      </c>
      <c r="F120" s="80">
        <v>0</v>
      </c>
      <c r="G120" s="80">
        <v>0</v>
      </c>
      <c r="H120" s="126">
        <v>0</v>
      </c>
      <c r="I120" s="97" t="s">
        <v>45</v>
      </c>
      <c r="J120" s="97" t="s">
        <v>45</v>
      </c>
      <c r="K120" s="96">
        <v>0</v>
      </c>
      <c r="L120" s="98">
        <v>3</v>
      </c>
      <c r="M120" s="80">
        <v>1</v>
      </c>
      <c r="N120" s="80">
        <v>0</v>
      </c>
      <c r="O120" s="80">
        <v>0</v>
      </c>
      <c r="P120" s="80" t="s">
        <v>45</v>
      </c>
      <c r="Q120" s="80" t="s">
        <v>45</v>
      </c>
      <c r="R120" s="80" t="s">
        <v>45</v>
      </c>
      <c r="S120" s="126" t="s">
        <v>45</v>
      </c>
      <c r="T120" s="96" t="s">
        <v>45</v>
      </c>
      <c r="U120" s="96" t="s">
        <v>45</v>
      </c>
      <c r="V120" s="136" t="s">
        <v>45</v>
      </c>
      <c r="W120" s="95" t="s">
        <v>45</v>
      </c>
      <c r="X120" s="95" t="s">
        <v>45</v>
      </c>
      <c r="Y120" s="95" t="s">
        <v>45</v>
      </c>
      <c r="Z120" s="95" t="s">
        <v>45</v>
      </c>
      <c r="AA120" s="95" t="s">
        <v>45</v>
      </c>
      <c r="AB120" s="95" t="s">
        <v>45</v>
      </c>
      <c r="AC120" s="137" t="s">
        <v>45</v>
      </c>
      <c r="AD120" s="79" t="s">
        <v>45</v>
      </c>
      <c r="AE120" s="79" t="s">
        <v>45</v>
      </c>
      <c r="AF120" s="134" t="s">
        <v>45</v>
      </c>
      <c r="AG120" s="26" t="s">
        <v>6</v>
      </c>
      <c r="AH120" s="43"/>
      <c r="AI120" s="47"/>
      <c r="AJ120" s="47"/>
      <c r="AK120" s="47"/>
    </row>
    <row r="121" spans="1:37" ht="15.6" customHeight="1" x14ac:dyDescent="0.2">
      <c r="A121" s="154">
        <v>22.58</v>
      </c>
      <c r="B121" s="24" t="s">
        <v>7</v>
      </c>
      <c r="C121" s="115">
        <v>0</v>
      </c>
      <c r="D121" s="84">
        <v>0</v>
      </c>
      <c r="E121" s="84">
        <v>4</v>
      </c>
      <c r="F121" s="84">
        <v>0</v>
      </c>
      <c r="G121" s="84">
        <v>0</v>
      </c>
      <c r="H121" s="127">
        <v>0</v>
      </c>
      <c r="I121" s="102" t="s">
        <v>45</v>
      </c>
      <c r="J121" s="102" t="s">
        <v>45</v>
      </c>
      <c r="K121" s="101">
        <v>0</v>
      </c>
      <c r="L121" s="103">
        <v>0</v>
      </c>
      <c r="M121" s="84">
        <v>0</v>
      </c>
      <c r="N121" s="84">
        <v>0</v>
      </c>
      <c r="O121" s="84" t="s">
        <v>45</v>
      </c>
      <c r="P121" s="84" t="s">
        <v>45</v>
      </c>
      <c r="Q121" s="84" t="s">
        <v>45</v>
      </c>
      <c r="R121" s="84" t="s">
        <v>45</v>
      </c>
      <c r="S121" s="127" t="s">
        <v>45</v>
      </c>
      <c r="T121" s="101" t="s">
        <v>45</v>
      </c>
      <c r="U121" s="101" t="s">
        <v>45</v>
      </c>
      <c r="V121" s="148"/>
      <c r="W121" s="100" t="s">
        <v>45</v>
      </c>
      <c r="X121" s="100" t="s">
        <v>45</v>
      </c>
      <c r="Y121" s="100" t="s">
        <v>45</v>
      </c>
      <c r="Z121" s="100" t="s">
        <v>45</v>
      </c>
      <c r="AA121" s="100" t="s">
        <v>45</v>
      </c>
      <c r="AB121" s="100" t="s">
        <v>45</v>
      </c>
      <c r="AC121" s="138" t="s">
        <v>45</v>
      </c>
      <c r="AD121" s="83" t="s">
        <v>45</v>
      </c>
      <c r="AE121" s="83" t="s">
        <v>45</v>
      </c>
      <c r="AF121" s="85"/>
      <c r="AG121" s="27">
        <f>SUM(C121:AE121)</f>
        <v>4</v>
      </c>
      <c r="AH121" s="12"/>
      <c r="AI121" s="47"/>
      <c r="AJ121" s="47"/>
      <c r="AK121" s="47"/>
    </row>
    <row r="122" spans="1:37" ht="15.6" customHeight="1" x14ac:dyDescent="0.2">
      <c r="A122" s="162" t="s">
        <v>67</v>
      </c>
      <c r="B122" s="24" t="s">
        <v>8</v>
      </c>
      <c r="C122" s="115">
        <f>C121</f>
        <v>0</v>
      </c>
      <c r="D122" s="87">
        <f t="shared" ref="D122" si="274">C122-D120+D121</f>
        <v>0</v>
      </c>
      <c r="E122" s="87">
        <f>D122-E120+E121</f>
        <v>4</v>
      </c>
      <c r="F122" s="87">
        <f>E122-F120+F121</f>
        <v>4</v>
      </c>
      <c r="G122" s="87">
        <f t="shared" ref="G122" si="275">F122-G120+G121</f>
        <v>4</v>
      </c>
      <c r="H122" s="128">
        <f t="shared" ref="H122" si="276">G122-H120+H121</f>
        <v>4</v>
      </c>
      <c r="I122" s="107" t="s">
        <v>45</v>
      </c>
      <c r="J122" s="107" t="s">
        <v>45</v>
      </c>
      <c r="K122" s="106">
        <f>H122-K120+K121</f>
        <v>4</v>
      </c>
      <c r="L122" s="108">
        <f t="shared" ref="L122" si="277">K122-L120+L121</f>
        <v>1</v>
      </c>
      <c r="M122" s="87">
        <f t="shared" ref="M122" si="278">L122-M120+M121</f>
        <v>0</v>
      </c>
      <c r="N122" s="87">
        <f t="shared" ref="N122" si="279">M122-N120+N121</f>
        <v>0</v>
      </c>
      <c r="O122" s="87">
        <f>N122-O120</f>
        <v>0</v>
      </c>
      <c r="P122" s="87" t="s">
        <v>45</v>
      </c>
      <c r="Q122" s="87" t="s">
        <v>45</v>
      </c>
      <c r="R122" s="87" t="s">
        <v>45</v>
      </c>
      <c r="S122" s="128" t="s">
        <v>45</v>
      </c>
      <c r="T122" s="106" t="s">
        <v>45</v>
      </c>
      <c r="U122" s="106" t="s">
        <v>45</v>
      </c>
      <c r="V122" s="139" t="s">
        <v>45</v>
      </c>
      <c r="W122" s="105" t="s">
        <v>45</v>
      </c>
      <c r="X122" s="105" t="s">
        <v>45</v>
      </c>
      <c r="Y122" s="105" t="s">
        <v>45</v>
      </c>
      <c r="Z122" s="105" t="s">
        <v>45</v>
      </c>
      <c r="AA122" s="105" t="s">
        <v>45</v>
      </c>
      <c r="AB122" s="105" t="s">
        <v>45</v>
      </c>
      <c r="AC122" s="140" t="s">
        <v>45</v>
      </c>
      <c r="AD122" s="86" t="s">
        <v>45</v>
      </c>
      <c r="AE122" s="86" t="s">
        <v>45</v>
      </c>
      <c r="AF122" s="133" t="s">
        <v>45</v>
      </c>
      <c r="AG122" s="28"/>
      <c r="AH122" s="3">
        <f>MAX(C122:AF122)</f>
        <v>4</v>
      </c>
      <c r="AI122" s="47"/>
      <c r="AJ122" s="47"/>
      <c r="AK122" s="47"/>
    </row>
    <row r="123" spans="1:37" ht="15.6" customHeight="1" x14ac:dyDescent="0.2">
      <c r="A123" s="163"/>
      <c r="B123" s="24" t="s">
        <v>9</v>
      </c>
      <c r="C123" s="146"/>
      <c r="D123" s="147"/>
      <c r="E123" s="147"/>
      <c r="F123" s="147"/>
      <c r="G123" s="147"/>
      <c r="H123" s="129">
        <v>23.06</v>
      </c>
      <c r="I123" s="148"/>
      <c r="J123" s="131" t="s">
        <v>45</v>
      </c>
      <c r="K123" s="148"/>
      <c r="L123" s="148"/>
      <c r="M123" s="125">
        <v>23.09</v>
      </c>
      <c r="N123" s="147"/>
      <c r="O123" s="147"/>
      <c r="P123" s="147"/>
      <c r="Q123" s="147"/>
      <c r="R123" s="125" t="s">
        <v>45</v>
      </c>
      <c r="S123" s="147"/>
      <c r="T123" s="148"/>
      <c r="U123" s="148"/>
      <c r="V123" s="149" t="s">
        <v>45</v>
      </c>
      <c r="W123" s="141" t="s">
        <v>45</v>
      </c>
      <c r="X123" s="148"/>
      <c r="Y123" s="148"/>
      <c r="Z123" s="148"/>
      <c r="AA123" s="148"/>
      <c r="AB123" s="148"/>
      <c r="AC123" s="142" t="s">
        <v>45</v>
      </c>
      <c r="AD123" s="147"/>
      <c r="AE123" s="147"/>
      <c r="AF123" s="150" t="s">
        <v>45</v>
      </c>
      <c r="AG123" s="29">
        <v>11</v>
      </c>
      <c r="AH123" s="12"/>
      <c r="AI123" s="47"/>
      <c r="AJ123" s="47"/>
      <c r="AK123" s="47"/>
    </row>
    <row r="124" spans="1:37" ht="15.6" customHeight="1" x14ac:dyDescent="0.2">
      <c r="A124" s="164"/>
      <c r="B124" s="25" t="s">
        <v>10</v>
      </c>
      <c r="C124" s="151">
        <v>22.58</v>
      </c>
      <c r="D124" s="152"/>
      <c r="E124" s="152"/>
      <c r="F124" s="152"/>
      <c r="G124" s="152"/>
      <c r="H124" s="132">
        <f>H123</f>
        <v>23.06</v>
      </c>
      <c r="I124" s="148"/>
      <c r="J124" s="113" t="s">
        <v>45</v>
      </c>
      <c r="K124" s="152"/>
      <c r="L124" s="152"/>
      <c r="M124" s="91">
        <f>M123</f>
        <v>23.09</v>
      </c>
      <c r="N124" s="152"/>
      <c r="O124" s="152"/>
      <c r="P124" s="152"/>
      <c r="Q124" s="152"/>
      <c r="R124" s="91" t="s">
        <v>45</v>
      </c>
      <c r="S124" s="152"/>
      <c r="T124" s="152"/>
      <c r="U124" s="152"/>
      <c r="V124" s="148"/>
      <c r="W124" s="143" t="s">
        <v>45</v>
      </c>
      <c r="X124" s="152"/>
      <c r="Y124" s="152"/>
      <c r="Z124" s="152"/>
      <c r="AA124" s="152"/>
      <c r="AB124" s="152"/>
      <c r="AC124" s="144" t="s">
        <v>45</v>
      </c>
      <c r="AD124" s="152"/>
      <c r="AE124" s="152"/>
      <c r="AF124" s="153"/>
      <c r="AG124" s="28"/>
      <c r="AH124" s="13"/>
      <c r="AI124" s="47"/>
      <c r="AJ124" s="47"/>
      <c r="AK124" s="47"/>
    </row>
    <row r="125" spans="1:37" ht="15.6" customHeight="1" thickBot="1" x14ac:dyDescent="0.25">
      <c r="A125" s="49">
        <v>522</v>
      </c>
      <c r="B125" s="49" t="s">
        <v>11</v>
      </c>
      <c r="C125" s="56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1"/>
      <c r="AG125" s="52"/>
      <c r="AH125" s="3"/>
      <c r="AI125" s="47"/>
      <c r="AJ125" s="47"/>
      <c r="AK125" s="47"/>
    </row>
    <row r="126" spans="1:37" s="47" customFormat="1" ht="15.6" customHeight="1" x14ac:dyDescent="0.2">
      <c r="A126" s="61" t="s">
        <v>12</v>
      </c>
      <c r="B126" s="57"/>
      <c r="C126" s="4"/>
      <c r="D126" s="5">
        <f t="shared" ref="D126:P126" si="280">SUMIF($B6:$B125,"l. wys.",D6:D125)</f>
        <v>4</v>
      </c>
      <c r="E126" s="5">
        <f t="shared" si="280"/>
        <v>8</v>
      </c>
      <c r="F126" s="5">
        <f t="shared" si="280"/>
        <v>15</v>
      </c>
      <c r="G126" s="5">
        <f t="shared" si="280"/>
        <v>7</v>
      </c>
      <c r="H126" s="5">
        <f t="shared" si="280"/>
        <v>50</v>
      </c>
      <c r="I126" s="5">
        <f t="shared" si="280"/>
        <v>0</v>
      </c>
      <c r="J126" s="5">
        <f t="shared" si="280"/>
        <v>1</v>
      </c>
      <c r="K126" s="5">
        <f t="shared" si="280"/>
        <v>87</v>
      </c>
      <c r="L126" s="5">
        <f t="shared" si="280"/>
        <v>73</v>
      </c>
      <c r="M126" s="5">
        <f t="shared" si="280"/>
        <v>142</v>
      </c>
      <c r="N126" s="5">
        <f t="shared" si="280"/>
        <v>78</v>
      </c>
      <c r="O126" s="5">
        <f t="shared" si="280"/>
        <v>63</v>
      </c>
      <c r="P126" s="5">
        <f t="shared" si="280"/>
        <v>56</v>
      </c>
      <c r="Q126" s="5">
        <f t="shared" ref="Q126:AA126" si="281">SUMIF($B6:$B125,"l. wys.",Q6:Q125)</f>
        <v>69</v>
      </c>
      <c r="R126" s="5">
        <f t="shared" si="281"/>
        <v>67</v>
      </c>
      <c r="S126" s="5">
        <f t="shared" si="281"/>
        <v>44</v>
      </c>
      <c r="T126" s="5">
        <f t="shared" si="281"/>
        <v>17</v>
      </c>
      <c r="U126" s="5">
        <f t="shared" si="281"/>
        <v>26</v>
      </c>
      <c r="V126" s="5">
        <f t="shared" si="281"/>
        <v>19</v>
      </c>
      <c r="W126" s="5">
        <f t="shared" si="281"/>
        <v>1</v>
      </c>
      <c r="X126" s="5">
        <f t="shared" si="281"/>
        <v>12</v>
      </c>
      <c r="Y126" s="5">
        <f t="shared" si="281"/>
        <v>4</v>
      </c>
      <c r="Z126" s="5">
        <f t="shared" si="281"/>
        <v>3</v>
      </c>
      <c r="AA126" s="5">
        <f t="shared" si="281"/>
        <v>0</v>
      </c>
      <c r="AB126" s="5">
        <f>SUMIF($B6:$B125,"l. wys.",AB6:AB125)</f>
        <v>0</v>
      </c>
      <c r="AC126" s="5">
        <f>SUMIF($B6:$B125,"l. wys.",AC6:AC125)</f>
        <v>0</v>
      </c>
      <c r="AD126" s="5">
        <f>SUMIF($B6:$B125,"l. wys.",AD6:AD125)</f>
        <v>5</v>
      </c>
      <c r="AE126" s="5">
        <f>SUMIF($B6:$B125,"l. wys.",AE6:AE125)</f>
        <v>0</v>
      </c>
      <c r="AF126" s="5">
        <f>SUMIF($B6:$B125,"l. wys.",AF6:AF125)</f>
        <v>5</v>
      </c>
      <c r="AG126" s="45" t="str">
        <f>"Σ: "&amp;SUM(C126:AF126)</f>
        <v>Σ: 856</v>
      </c>
      <c r="AH126" s="46"/>
    </row>
    <row r="127" spans="1:37" s="47" customFormat="1" ht="15.6" customHeight="1" thickBot="1" x14ac:dyDescent="0.25">
      <c r="A127" s="62" t="s">
        <v>13</v>
      </c>
      <c r="B127" s="58"/>
      <c r="C127" s="6">
        <f t="shared" ref="C127:P127" si="282">SUMIF($B6:$B125,"l. wsiad.",C6:C125)</f>
        <v>172</v>
      </c>
      <c r="D127" s="7">
        <f t="shared" si="282"/>
        <v>112</v>
      </c>
      <c r="E127" s="7">
        <f t="shared" si="282"/>
        <v>78</v>
      </c>
      <c r="F127" s="7">
        <f t="shared" si="282"/>
        <v>78</v>
      </c>
      <c r="G127" s="7">
        <f t="shared" si="282"/>
        <v>53</v>
      </c>
      <c r="H127" s="7">
        <f t="shared" si="282"/>
        <v>29</v>
      </c>
      <c r="I127" s="7">
        <f t="shared" si="282"/>
        <v>2</v>
      </c>
      <c r="J127" s="7">
        <f t="shared" si="282"/>
        <v>4</v>
      </c>
      <c r="K127" s="7">
        <f t="shared" si="282"/>
        <v>73</v>
      </c>
      <c r="L127" s="7">
        <f t="shared" si="282"/>
        <v>46</v>
      </c>
      <c r="M127" s="7">
        <f t="shared" si="282"/>
        <v>98</v>
      </c>
      <c r="N127" s="7">
        <f t="shared" si="282"/>
        <v>45</v>
      </c>
      <c r="O127" s="7">
        <f t="shared" si="282"/>
        <v>25</v>
      </c>
      <c r="P127" s="7">
        <f t="shared" si="282"/>
        <v>9</v>
      </c>
      <c r="Q127" s="7">
        <f t="shared" ref="Q127:AA127" si="283">SUMIF($B6:$B125,"l. wsiad.",Q6:Q125)</f>
        <v>17</v>
      </c>
      <c r="R127" s="7">
        <f t="shared" si="283"/>
        <v>8</v>
      </c>
      <c r="S127" s="7">
        <f t="shared" si="283"/>
        <v>7</v>
      </c>
      <c r="T127" s="7">
        <f t="shared" si="283"/>
        <v>0</v>
      </c>
      <c r="U127" s="7">
        <f t="shared" si="283"/>
        <v>0</v>
      </c>
      <c r="V127" s="7">
        <f t="shared" si="283"/>
        <v>0</v>
      </c>
      <c r="W127" s="7">
        <f t="shared" si="283"/>
        <v>0</v>
      </c>
      <c r="X127" s="7">
        <f t="shared" si="283"/>
        <v>0</v>
      </c>
      <c r="Y127" s="7">
        <f t="shared" si="283"/>
        <v>0</v>
      </c>
      <c r="Z127" s="7">
        <f t="shared" si="283"/>
        <v>0</v>
      </c>
      <c r="AA127" s="7">
        <f t="shared" si="283"/>
        <v>0</v>
      </c>
      <c r="AB127" s="7">
        <f>SUMIF($B6:$B125,"l. wsiad.",AB6:AB125)</f>
        <v>0</v>
      </c>
      <c r="AC127" s="7">
        <f>SUMIF($B6:$B125,"l. wsiad.",AC6:AC125)</f>
        <v>0</v>
      </c>
      <c r="AD127" s="7">
        <f>SUMIF($B6:$B125,"l. wsiad.",AD6:AD125)</f>
        <v>0</v>
      </c>
      <c r="AE127" s="8">
        <f>SUMIF($B6:$B125,"l. wsiad.",AE6:AE125)</f>
        <v>0</v>
      </c>
      <c r="AF127" s="9"/>
      <c r="AG127" s="48" t="str">
        <f>"Σ: "&amp;SUM(C127:AF127)</f>
        <v>Σ: 856</v>
      </c>
      <c r="AH127" s="10"/>
    </row>
    <row r="128" spans="1:37" x14ac:dyDescent="0.2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63" t="s">
        <v>12</v>
      </c>
      <c r="AB128" s="64"/>
      <c r="AC128" s="64"/>
      <c r="AD128" s="64"/>
      <c r="AE128" s="64"/>
      <c r="AF128" s="64"/>
      <c r="AG128" s="65" t="str">
        <f>"Σ: "&amp;SUM(C126:AF126)+SUM('P Toruńska&gt;Ostrowska'!C132:AE132)</f>
        <v>Σ: 1635</v>
      </c>
      <c r="AH128" s="47"/>
      <c r="AI128" s="47"/>
      <c r="AJ128" s="47"/>
      <c r="AK128" s="47"/>
    </row>
    <row r="129" spans="1:37" ht="15.75" thickBo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66" t="s">
        <v>13</v>
      </c>
      <c r="AB129" s="67"/>
      <c r="AC129" s="67"/>
      <c r="AD129" s="67"/>
      <c r="AE129" s="67"/>
      <c r="AF129" s="67"/>
      <c r="AG129" s="68" t="str">
        <f>"Σ: "&amp;SUM(C127:AF127)+SUM('P Toruńska&gt;Ostrowska'!C133:AE133)</f>
        <v>Σ: 1635</v>
      </c>
      <c r="AH129" s="60"/>
      <c r="AI129" s="47"/>
      <c r="AJ129" s="47"/>
      <c r="AK129" s="47"/>
    </row>
    <row r="130" spans="1:37" x14ac:dyDescent="0.2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</row>
    <row r="131" spans="1:37" x14ac:dyDescent="0.2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</row>
    <row r="132" spans="1:37" x14ac:dyDescent="0.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</row>
    <row r="133" spans="1:37" x14ac:dyDescent="0.2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</row>
    <row r="134" spans="1:37" x14ac:dyDescent="0.2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</row>
    <row r="135" spans="1:37" x14ac:dyDescent="0.2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</row>
    <row r="136" spans="1:37" x14ac:dyDescent="0.2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</row>
    <row r="137" spans="1:37" x14ac:dyDescent="0.2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</row>
    <row r="138" spans="1:37" x14ac:dyDescent="0.2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</row>
    <row r="139" spans="1:37" x14ac:dyDescent="0.2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</row>
  </sheetData>
  <sheetProtection selectLockedCells="1" selectUnlockedCells="1"/>
  <mergeCells count="20">
    <mergeCell ref="A104:A106"/>
    <mergeCell ref="A110:A112"/>
    <mergeCell ref="A122:A124"/>
    <mergeCell ref="A116:A118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98:A100"/>
    <mergeCell ref="A92:A94"/>
    <mergeCell ref="A62:A64"/>
    <mergeCell ref="A68:A70"/>
    <mergeCell ref="A74:A76"/>
    <mergeCell ref="A80:A82"/>
    <mergeCell ref="A86:A88"/>
  </mergeCells>
  <conditionalFormatting sqref="AG8:AG125">
    <cfRule type="expression" dxfId="2801" priority="414" stopIfTrue="1">
      <formula>AR8</formula>
    </cfRule>
  </conditionalFormatting>
  <conditionalFormatting sqref="C8:AF8">
    <cfRule type="cellIs" dxfId="2800" priority="415" stopIfTrue="1" operator="equal">
      <formula>$AH8</formula>
    </cfRule>
  </conditionalFormatting>
  <conditionalFormatting sqref="AG26:AG29">
    <cfRule type="expression" dxfId="2799" priority="385" stopIfTrue="1">
      <formula>AR26</formula>
    </cfRule>
  </conditionalFormatting>
  <conditionalFormatting sqref="C26:AF26">
    <cfRule type="cellIs" dxfId="2798" priority="384" stopIfTrue="1" operator="equal">
      <formula>$AH26</formula>
    </cfRule>
  </conditionalFormatting>
  <conditionalFormatting sqref="C26:AF26">
    <cfRule type="cellIs" dxfId="2797" priority="383" stopIfTrue="1" operator="equal">
      <formula>$AH26</formula>
    </cfRule>
  </conditionalFormatting>
  <conditionalFormatting sqref="AG26:AG29">
    <cfRule type="expression" dxfId="2796" priority="382" stopIfTrue="1">
      <formula>AR26</formula>
    </cfRule>
  </conditionalFormatting>
  <conditionalFormatting sqref="C26:AF26">
    <cfRule type="cellIs" dxfId="2795" priority="381" stopIfTrue="1" operator="equal">
      <formula>$AH26</formula>
    </cfRule>
  </conditionalFormatting>
  <conditionalFormatting sqref="AG26:AG29">
    <cfRule type="expression" dxfId="2794" priority="380" stopIfTrue="1">
      <formula>AR26</formula>
    </cfRule>
  </conditionalFormatting>
  <conditionalFormatting sqref="C26:AF26">
    <cfRule type="cellIs" dxfId="2793" priority="379" stopIfTrue="1" operator="equal">
      <formula>$AH26</formula>
    </cfRule>
  </conditionalFormatting>
  <conditionalFormatting sqref="AG14:AG17">
    <cfRule type="expression" dxfId="2792" priority="378" stopIfTrue="1">
      <formula>AR14</formula>
    </cfRule>
  </conditionalFormatting>
  <conditionalFormatting sqref="C14:AF14">
    <cfRule type="cellIs" dxfId="2791" priority="377" stopIfTrue="1" operator="equal">
      <formula>$AH14</formula>
    </cfRule>
  </conditionalFormatting>
  <conditionalFormatting sqref="C14:AF14">
    <cfRule type="cellIs" dxfId="2790" priority="376" stopIfTrue="1" operator="equal">
      <formula>$AH14</formula>
    </cfRule>
  </conditionalFormatting>
  <conditionalFormatting sqref="AG14:AG17">
    <cfRule type="expression" dxfId="2789" priority="375" stopIfTrue="1">
      <formula>AR14</formula>
    </cfRule>
  </conditionalFormatting>
  <conditionalFormatting sqref="C14:AF14">
    <cfRule type="cellIs" dxfId="2788" priority="374" stopIfTrue="1" operator="equal">
      <formula>$AH14</formula>
    </cfRule>
  </conditionalFormatting>
  <conditionalFormatting sqref="AG14:AG17">
    <cfRule type="expression" dxfId="2787" priority="373" stopIfTrue="1">
      <formula>AR14</formula>
    </cfRule>
  </conditionalFormatting>
  <conditionalFormatting sqref="C14:AF14">
    <cfRule type="cellIs" dxfId="2786" priority="372" stopIfTrue="1" operator="equal">
      <formula>$AH14</formula>
    </cfRule>
  </conditionalFormatting>
  <conditionalFormatting sqref="AG20:AG23">
    <cfRule type="expression" dxfId="2785" priority="371" stopIfTrue="1">
      <formula>AR20</formula>
    </cfRule>
  </conditionalFormatting>
  <conditionalFormatting sqref="C20:AF20">
    <cfRule type="cellIs" dxfId="2784" priority="370" stopIfTrue="1" operator="equal">
      <formula>$AH20</formula>
    </cfRule>
  </conditionalFormatting>
  <conditionalFormatting sqref="C20:AF20">
    <cfRule type="cellIs" dxfId="2783" priority="369" stopIfTrue="1" operator="equal">
      <formula>$AH20</formula>
    </cfRule>
  </conditionalFormatting>
  <conditionalFormatting sqref="AG20:AG23">
    <cfRule type="expression" dxfId="2782" priority="368" stopIfTrue="1">
      <formula>AR20</formula>
    </cfRule>
  </conditionalFormatting>
  <conditionalFormatting sqref="C20:AF20">
    <cfRule type="cellIs" dxfId="2781" priority="367" stopIfTrue="1" operator="equal">
      <formula>$AH20</formula>
    </cfRule>
  </conditionalFormatting>
  <conditionalFormatting sqref="AG20:AG23">
    <cfRule type="expression" dxfId="2780" priority="366" stopIfTrue="1">
      <formula>AR20</formula>
    </cfRule>
  </conditionalFormatting>
  <conditionalFormatting sqref="C20:AF20">
    <cfRule type="cellIs" dxfId="2779" priority="365" stopIfTrue="1" operator="equal">
      <formula>$AH20</formula>
    </cfRule>
  </conditionalFormatting>
  <conditionalFormatting sqref="AG110:AG119">
    <cfRule type="expression" dxfId="2778" priority="364" stopIfTrue="1">
      <formula>AR110</formula>
    </cfRule>
  </conditionalFormatting>
  <conditionalFormatting sqref="C110:AF110">
    <cfRule type="cellIs" dxfId="2777" priority="363" stopIfTrue="1" operator="equal">
      <formula>$AH110</formula>
    </cfRule>
  </conditionalFormatting>
  <conditionalFormatting sqref="C110:AF110">
    <cfRule type="cellIs" dxfId="2776" priority="362" stopIfTrue="1" operator="equal">
      <formula>$AH110</formula>
    </cfRule>
  </conditionalFormatting>
  <conditionalFormatting sqref="AG110:AG119">
    <cfRule type="expression" dxfId="2775" priority="361" stopIfTrue="1">
      <formula>AR110</formula>
    </cfRule>
  </conditionalFormatting>
  <conditionalFormatting sqref="C110:AF110">
    <cfRule type="cellIs" dxfId="2774" priority="360" stopIfTrue="1" operator="equal">
      <formula>$AH110</formula>
    </cfRule>
  </conditionalFormatting>
  <conditionalFormatting sqref="AG110:AG119">
    <cfRule type="expression" dxfId="2773" priority="359" stopIfTrue="1">
      <formula>AR110</formula>
    </cfRule>
  </conditionalFormatting>
  <conditionalFormatting sqref="C110:AF110">
    <cfRule type="cellIs" dxfId="2772" priority="358" stopIfTrue="1" operator="equal">
      <formula>$AH110</formula>
    </cfRule>
  </conditionalFormatting>
  <conditionalFormatting sqref="AG32:AG101">
    <cfRule type="expression" dxfId="2771" priority="357" stopIfTrue="1">
      <formula>AR32</formula>
    </cfRule>
  </conditionalFormatting>
  <conditionalFormatting sqref="C32:AF32">
    <cfRule type="cellIs" dxfId="2770" priority="356" stopIfTrue="1" operator="equal">
      <formula>$AH32</formula>
    </cfRule>
  </conditionalFormatting>
  <conditionalFormatting sqref="C32:AF32">
    <cfRule type="cellIs" dxfId="2769" priority="355" stopIfTrue="1" operator="equal">
      <formula>$AH32</formula>
    </cfRule>
  </conditionalFormatting>
  <conditionalFormatting sqref="AG32:AG101">
    <cfRule type="expression" dxfId="2768" priority="354" stopIfTrue="1">
      <formula>AR32</formula>
    </cfRule>
  </conditionalFormatting>
  <conditionalFormatting sqref="C32:AF32">
    <cfRule type="cellIs" dxfId="2767" priority="353" stopIfTrue="1" operator="equal">
      <formula>$AH32</formula>
    </cfRule>
  </conditionalFormatting>
  <conditionalFormatting sqref="AG32:AG101">
    <cfRule type="expression" dxfId="2766" priority="352" stopIfTrue="1">
      <formula>AR32</formula>
    </cfRule>
  </conditionalFormatting>
  <conditionalFormatting sqref="C32:AF32">
    <cfRule type="cellIs" dxfId="2765" priority="351" stopIfTrue="1" operator="equal">
      <formula>$AH32</formula>
    </cfRule>
  </conditionalFormatting>
  <conditionalFormatting sqref="AG104:AG107">
    <cfRule type="expression" dxfId="2764" priority="350" stopIfTrue="1">
      <formula>AR104</formula>
    </cfRule>
  </conditionalFormatting>
  <conditionalFormatting sqref="C104:AF104">
    <cfRule type="cellIs" dxfId="2763" priority="349" stopIfTrue="1" operator="equal">
      <formula>$AH104</formula>
    </cfRule>
  </conditionalFormatting>
  <conditionalFormatting sqref="C104:AF104">
    <cfRule type="cellIs" dxfId="2762" priority="348" stopIfTrue="1" operator="equal">
      <formula>$AH104</formula>
    </cfRule>
  </conditionalFormatting>
  <conditionalFormatting sqref="AG104:AG107">
    <cfRule type="expression" dxfId="2761" priority="347" stopIfTrue="1">
      <formula>AR104</formula>
    </cfRule>
  </conditionalFormatting>
  <conditionalFormatting sqref="C104:AF104">
    <cfRule type="cellIs" dxfId="2760" priority="346" stopIfTrue="1" operator="equal">
      <formula>$AH104</formula>
    </cfRule>
  </conditionalFormatting>
  <conditionalFormatting sqref="AG104:AG107">
    <cfRule type="expression" dxfId="2759" priority="345" stopIfTrue="1">
      <formula>AR104</formula>
    </cfRule>
  </conditionalFormatting>
  <conditionalFormatting sqref="C104:AF104">
    <cfRule type="cellIs" dxfId="2758" priority="344" stopIfTrue="1" operator="equal">
      <formula>$AH104</formula>
    </cfRule>
  </conditionalFormatting>
  <conditionalFormatting sqref="AG122:AG125">
    <cfRule type="expression" dxfId="2757" priority="336" stopIfTrue="1">
      <formula>AR122</formula>
    </cfRule>
  </conditionalFormatting>
  <conditionalFormatting sqref="C122:AF122">
    <cfRule type="cellIs" dxfId="2756" priority="335" stopIfTrue="1" operator="equal">
      <formula>$AH122</formula>
    </cfRule>
  </conditionalFormatting>
  <conditionalFormatting sqref="C122:AF122">
    <cfRule type="cellIs" dxfId="2755" priority="334" stopIfTrue="1" operator="equal">
      <formula>$AH122</formula>
    </cfRule>
  </conditionalFormatting>
  <conditionalFormatting sqref="AG122:AG125">
    <cfRule type="expression" dxfId="2754" priority="333" stopIfTrue="1">
      <formula>AR122</formula>
    </cfRule>
  </conditionalFormatting>
  <conditionalFormatting sqref="C122:AF122">
    <cfRule type="cellIs" dxfId="2753" priority="332" stopIfTrue="1" operator="equal">
      <formula>$AH122</formula>
    </cfRule>
  </conditionalFormatting>
  <conditionalFormatting sqref="AG122:AG125">
    <cfRule type="expression" dxfId="2752" priority="331" stopIfTrue="1">
      <formula>AR122</formula>
    </cfRule>
  </conditionalFormatting>
  <conditionalFormatting sqref="C122:AF122">
    <cfRule type="cellIs" dxfId="2751" priority="330" stopIfTrue="1" operator="equal">
      <formula>$AH122</formula>
    </cfRule>
  </conditionalFormatting>
  <conditionalFormatting sqref="C14:AF14">
    <cfRule type="cellIs" dxfId="2750" priority="280" stopIfTrue="1" operator="equal">
      <formula>$AH14</formula>
    </cfRule>
  </conditionalFormatting>
  <conditionalFormatting sqref="C20:AF20">
    <cfRule type="cellIs" dxfId="2749" priority="279" stopIfTrue="1" operator="equal">
      <formula>$AH20</formula>
    </cfRule>
  </conditionalFormatting>
  <conditionalFormatting sqref="C26:AF26">
    <cfRule type="cellIs" dxfId="2748" priority="278" stopIfTrue="1" operator="equal">
      <formula>$AH26</formula>
    </cfRule>
  </conditionalFormatting>
  <conditionalFormatting sqref="C104:AF104">
    <cfRule type="cellIs" dxfId="2747" priority="277" stopIfTrue="1" operator="equal">
      <formula>$AH104</formula>
    </cfRule>
  </conditionalFormatting>
  <conditionalFormatting sqref="C104:AF104">
    <cfRule type="cellIs" dxfId="2746" priority="276" stopIfTrue="1" operator="equal">
      <formula>$AH104</formula>
    </cfRule>
  </conditionalFormatting>
  <conditionalFormatting sqref="C104:AF104">
    <cfRule type="cellIs" dxfId="2745" priority="275" stopIfTrue="1" operator="equal">
      <formula>$AH104</formula>
    </cfRule>
  </conditionalFormatting>
  <conditionalFormatting sqref="C104:AF104">
    <cfRule type="cellIs" dxfId="2744" priority="274" stopIfTrue="1" operator="equal">
      <formula>$AH104</formula>
    </cfRule>
  </conditionalFormatting>
  <conditionalFormatting sqref="C32:AF32">
    <cfRule type="cellIs" dxfId="2743" priority="273" stopIfTrue="1" operator="equal">
      <formula>$AH32</formula>
    </cfRule>
  </conditionalFormatting>
  <conditionalFormatting sqref="C32:AF32">
    <cfRule type="cellIs" dxfId="2742" priority="272" stopIfTrue="1" operator="equal">
      <formula>$AH32</formula>
    </cfRule>
  </conditionalFormatting>
  <conditionalFormatting sqref="C32:AF32">
    <cfRule type="cellIs" dxfId="2741" priority="271" stopIfTrue="1" operator="equal">
      <formula>$AH32</formula>
    </cfRule>
  </conditionalFormatting>
  <conditionalFormatting sqref="C32:AF32">
    <cfRule type="cellIs" dxfId="2740" priority="270" stopIfTrue="1" operator="equal">
      <formula>$AH32</formula>
    </cfRule>
  </conditionalFormatting>
  <conditionalFormatting sqref="C32:AF32">
    <cfRule type="cellIs" dxfId="2739" priority="269" stopIfTrue="1" operator="equal">
      <formula>$AH32</formula>
    </cfRule>
  </conditionalFormatting>
  <conditionalFormatting sqref="C104:AF104">
    <cfRule type="cellIs" dxfId="2738" priority="268" stopIfTrue="1" operator="equal">
      <formula>$AH104</formula>
    </cfRule>
  </conditionalFormatting>
  <conditionalFormatting sqref="C122:AF122">
    <cfRule type="cellIs" dxfId="2737" priority="267" stopIfTrue="1" operator="equal">
      <formula>$AH122</formula>
    </cfRule>
  </conditionalFormatting>
  <conditionalFormatting sqref="C122:AF122">
    <cfRule type="cellIs" dxfId="2736" priority="266" stopIfTrue="1" operator="equal">
      <formula>$AH122</formula>
    </cfRule>
  </conditionalFormatting>
  <conditionalFormatting sqref="C122:AF122">
    <cfRule type="cellIs" dxfId="2735" priority="265" stopIfTrue="1" operator="equal">
      <formula>$AH122</formula>
    </cfRule>
  </conditionalFormatting>
  <conditionalFormatting sqref="C122:AF122">
    <cfRule type="cellIs" dxfId="2734" priority="264" stopIfTrue="1" operator="equal">
      <formula>$AH122</formula>
    </cfRule>
  </conditionalFormatting>
  <conditionalFormatting sqref="C110:AF110">
    <cfRule type="cellIs" dxfId="2733" priority="263" stopIfTrue="1" operator="equal">
      <formula>$AH110</formula>
    </cfRule>
  </conditionalFormatting>
  <conditionalFormatting sqref="C110:AF110">
    <cfRule type="cellIs" dxfId="2732" priority="262" stopIfTrue="1" operator="equal">
      <formula>$AH110</formula>
    </cfRule>
  </conditionalFormatting>
  <conditionalFormatting sqref="C110:AF110">
    <cfRule type="cellIs" dxfId="2731" priority="261" stopIfTrue="1" operator="equal">
      <formula>$AH110</formula>
    </cfRule>
  </conditionalFormatting>
  <conditionalFormatting sqref="C110:AF110">
    <cfRule type="cellIs" dxfId="2730" priority="260" stopIfTrue="1" operator="equal">
      <formula>$AH110</formula>
    </cfRule>
  </conditionalFormatting>
  <conditionalFormatting sqref="C110:AF110">
    <cfRule type="cellIs" dxfId="2729" priority="259" stopIfTrue="1" operator="equal">
      <formula>$AH110</formula>
    </cfRule>
  </conditionalFormatting>
  <conditionalFormatting sqref="C122:AF122">
    <cfRule type="cellIs" dxfId="2728" priority="258" stopIfTrue="1" operator="equal">
      <formula>$AH122</formula>
    </cfRule>
  </conditionalFormatting>
  <conditionalFormatting sqref="AG44:AG47">
    <cfRule type="expression" dxfId="2727" priority="237" stopIfTrue="1">
      <formula>AR44</formula>
    </cfRule>
  </conditionalFormatting>
  <conditionalFormatting sqref="C44:AF44">
    <cfRule type="cellIs" dxfId="2726" priority="236" stopIfTrue="1" operator="equal">
      <formula>$AH44</formula>
    </cfRule>
  </conditionalFormatting>
  <conditionalFormatting sqref="C44:AF44">
    <cfRule type="cellIs" dxfId="2725" priority="235" stopIfTrue="1" operator="equal">
      <formula>$AH44</formula>
    </cfRule>
  </conditionalFormatting>
  <conditionalFormatting sqref="AG44:AG47">
    <cfRule type="expression" dxfId="2724" priority="234" stopIfTrue="1">
      <formula>AR44</formula>
    </cfRule>
  </conditionalFormatting>
  <conditionalFormatting sqref="C44:AF44">
    <cfRule type="cellIs" dxfId="2723" priority="233" stopIfTrue="1" operator="equal">
      <formula>$AH44</formula>
    </cfRule>
  </conditionalFormatting>
  <conditionalFormatting sqref="AG44:AG47">
    <cfRule type="expression" dxfId="2722" priority="232" stopIfTrue="1">
      <formula>AR44</formula>
    </cfRule>
  </conditionalFormatting>
  <conditionalFormatting sqref="C44:AF44">
    <cfRule type="cellIs" dxfId="2721" priority="231" stopIfTrue="1" operator="equal">
      <formula>$AH44</formula>
    </cfRule>
  </conditionalFormatting>
  <conditionalFormatting sqref="AG38:AG41">
    <cfRule type="expression" dxfId="2720" priority="230" stopIfTrue="1">
      <formula>AR38</formula>
    </cfRule>
  </conditionalFormatting>
  <conditionalFormatting sqref="C38:AF38">
    <cfRule type="cellIs" dxfId="2719" priority="229" stopIfTrue="1" operator="equal">
      <formula>$AH38</formula>
    </cfRule>
  </conditionalFormatting>
  <conditionalFormatting sqref="C38:AF38">
    <cfRule type="cellIs" dxfId="2718" priority="228" stopIfTrue="1" operator="equal">
      <formula>$AH38</formula>
    </cfRule>
  </conditionalFormatting>
  <conditionalFormatting sqref="AG38:AG41">
    <cfRule type="expression" dxfId="2717" priority="227" stopIfTrue="1">
      <formula>AR38</formula>
    </cfRule>
  </conditionalFormatting>
  <conditionalFormatting sqref="C38:AF38">
    <cfRule type="cellIs" dxfId="2716" priority="226" stopIfTrue="1" operator="equal">
      <formula>$AH38</formula>
    </cfRule>
  </conditionalFormatting>
  <conditionalFormatting sqref="AG38:AG41">
    <cfRule type="expression" dxfId="2715" priority="225" stopIfTrue="1">
      <formula>AR38</formula>
    </cfRule>
  </conditionalFormatting>
  <conditionalFormatting sqref="C38:AF38">
    <cfRule type="cellIs" dxfId="2714" priority="224" stopIfTrue="1" operator="equal">
      <formula>$AH38</formula>
    </cfRule>
  </conditionalFormatting>
  <conditionalFormatting sqref="C38:AF38">
    <cfRule type="cellIs" dxfId="2713" priority="223" stopIfTrue="1" operator="equal">
      <formula>$AH38</formula>
    </cfRule>
  </conditionalFormatting>
  <conditionalFormatting sqref="C38:AF38">
    <cfRule type="cellIs" dxfId="2712" priority="222" stopIfTrue="1" operator="equal">
      <formula>$AH38</formula>
    </cfRule>
  </conditionalFormatting>
  <conditionalFormatting sqref="C38:AF38">
    <cfRule type="cellIs" dxfId="2711" priority="221" stopIfTrue="1" operator="equal">
      <formula>$AH38</formula>
    </cfRule>
  </conditionalFormatting>
  <conditionalFormatting sqref="C38:AF38">
    <cfRule type="cellIs" dxfId="2710" priority="220" stopIfTrue="1" operator="equal">
      <formula>$AH38</formula>
    </cfRule>
  </conditionalFormatting>
  <conditionalFormatting sqref="C38:AF38">
    <cfRule type="cellIs" dxfId="2709" priority="219" stopIfTrue="1" operator="equal">
      <formula>$AH38</formula>
    </cfRule>
  </conditionalFormatting>
  <conditionalFormatting sqref="C44:AF44">
    <cfRule type="cellIs" dxfId="2708" priority="218" stopIfTrue="1" operator="equal">
      <formula>$AH44</formula>
    </cfRule>
  </conditionalFormatting>
  <conditionalFormatting sqref="C44:AF44">
    <cfRule type="cellIs" dxfId="2707" priority="217" stopIfTrue="1" operator="equal">
      <formula>$AH44</formula>
    </cfRule>
  </conditionalFormatting>
  <conditionalFormatting sqref="C44:AF44">
    <cfRule type="cellIs" dxfId="2706" priority="216" stopIfTrue="1" operator="equal">
      <formula>$AH44</formula>
    </cfRule>
  </conditionalFormatting>
  <conditionalFormatting sqref="C44:AF44">
    <cfRule type="cellIs" dxfId="2705" priority="215" stopIfTrue="1" operator="equal">
      <formula>$AH44</formula>
    </cfRule>
  </conditionalFormatting>
  <conditionalFormatting sqref="C44:AF44">
    <cfRule type="cellIs" dxfId="2704" priority="214" stopIfTrue="1" operator="equal">
      <formula>$AH44</formula>
    </cfRule>
  </conditionalFormatting>
  <conditionalFormatting sqref="AG56:AG95">
    <cfRule type="expression" dxfId="2703" priority="213" stopIfTrue="1">
      <formula>AR56</formula>
    </cfRule>
  </conditionalFormatting>
  <conditionalFormatting sqref="C56:AF56">
    <cfRule type="cellIs" dxfId="2702" priority="212" stopIfTrue="1" operator="equal">
      <formula>$AH56</formula>
    </cfRule>
  </conditionalFormatting>
  <conditionalFormatting sqref="C56:AF56">
    <cfRule type="cellIs" dxfId="2701" priority="211" stopIfTrue="1" operator="equal">
      <formula>$AH56</formula>
    </cfRule>
  </conditionalFormatting>
  <conditionalFormatting sqref="AG56:AG95">
    <cfRule type="expression" dxfId="2700" priority="210" stopIfTrue="1">
      <formula>AR56</formula>
    </cfRule>
  </conditionalFormatting>
  <conditionalFormatting sqref="C56:AF56">
    <cfRule type="cellIs" dxfId="2699" priority="209" stopIfTrue="1" operator="equal">
      <formula>$AH56</formula>
    </cfRule>
  </conditionalFormatting>
  <conditionalFormatting sqref="AG56:AG95">
    <cfRule type="expression" dxfId="2698" priority="208" stopIfTrue="1">
      <formula>AR56</formula>
    </cfRule>
  </conditionalFormatting>
  <conditionalFormatting sqref="C56:AF56">
    <cfRule type="cellIs" dxfId="2697" priority="207" stopIfTrue="1" operator="equal">
      <formula>$AH56</formula>
    </cfRule>
  </conditionalFormatting>
  <conditionalFormatting sqref="AG50:AG53">
    <cfRule type="expression" dxfId="2696" priority="206" stopIfTrue="1">
      <formula>AR50</formula>
    </cfRule>
  </conditionalFormatting>
  <conditionalFormatting sqref="C50:AF50">
    <cfRule type="cellIs" dxfId="2695" priority="205" stopIfTrue="1" operator="equal">
      <formula>$AH50</formula>
    </cfRule>
  </conditionalFormatting>
  <conditionalFormatting sqref="C50:AF50">
    <cfRule type="cellIs" dxfId="2694" priority="204" stopIfTrue="1" operator="equal">
      <formula>$AH50</formula>
    </cfRule>
  </conditionalFormatting>
  <conditionalFormatting sqref="AG50:AG53">
    <cfRule type="expression" dxfId="2693" priority="203" stopIfTrue="1">
      <formula>AR50</formula>
    </cfRule>
  </conditionalFormatting>
  <conditionalFormatting sqref="C50:AF50">
    <cfRule type="cellIs" dxfId="2692" priority="202" stopIfTrue="1" operator="equal">
      <formula>$AH50</formula>
    </cfRule>
  </conditionalFormatting>
  <conditionalFormatting sqref="AG50:AG53">
    <cfRule type="expression" dxfId="2691" priority="201" stopIfTrue="1">
      <formula>AR50</formula>
    </cfRule>
  </conditionalFormatting>
  <conditionalFormatting sqref="C50:AF50">
    <cfRule type="cellIs" dxfId="2690" priority="200" stopIfTrue="1" operator="equal">
      <formula>$AH50</formula>
    </cfRule>
  </conditionalFormatting>
  <conditionalFormatting sqref="C50:AF50">
    <cfRule type="cellIs" dxfId="2689" priority="199" stopIfTrue="1" operator="equal">
      <formula>$AH50</formula>
    </cfRule>
  </conditionalFormatting>
  <conditionalFormatting sqref="C50:AF50">
    <cfRule type="cellIs" dxfId="2688" priority="198" stopIfTrue="1" operator="equal">
      <formula>$AH50</formula>
    </cfRule>
  </conditionalFormatting>
  <conditionalFormatting sqref="C50:AF50">
    <cfRule type="cellIs" dxfId="2687" priority="197" stopIfTrue="1" operator="equal">
      <formula>$AH50</formula>
    </cfRule>
  </conditionalFormatting>
  <conditionalFormatting sqref="C50:AF50">
    <cfRule type="cellIs" dxfId="2686" priority="196" stopIfTrue="1" operator="equal">
      <formula>$AH50</formula>
    </cfRule>
  </conditionalFormatting>
  <conditionalFormatting sqref="C50:AF50">
    <cfRule type="cellIs" dxfId="2685" priority="195" stopIfTrue="1" operator="equal">
      <formula>$AH50</formula>
    </cfRule>
  </conditionalFormatting>
  <conditionalFormatting sqref="C56:AF56">
    <cfRule type="cellIs" dxfId="2684" priority="194" stopIfTrue="1" operator="equal">
      <formula>$AH56</formula>
    </cfRule>
  </conditionalFormatting>
  <conditionalFormatting sqref="C56:AF56">
    <cfRule type="cellIs" dxfId="2683" priority="193" stopIfTrue="1" operator="equal">
      <formula>$AH56</formula>
    </cfRule>
  </conditionalFormatting>
  <conditionalFormatting sqref="C56:AF56">
    <cfRule type="cellIs" dxfId="2682" priority="192" stopIfTrue="1" operator="equal">
      <formula>$AH56</formula>
    </cfRule>
  </conditionalFormatting>
  <conditionalFormatting sqref="C56:AF56">
    <cfRule type="cellIs" dxfId="2681" priority="191" stopIfTrue="1" operator="equal">
      <formula>$AH56</formula>
    </cfRule>
  </conditionalFormatting>
  <conditionalFormatting sqref="C56:AF56">
    <cfRule type="cellIs" dxfId="2680" priority="190" stopIfTrue="1" operator="equal">
      <formula>$AH56</formula>
    </cfRule>
  </conditionalFormatting>
  <conditionalFormatting sqref="AG98:AG101">
    <cfRule type="expression" dxfId="2679" priority="189" stopIfTrue="1">
      <formula>AR98</formula>
    </cfRule>
  </conditionalFormatting>
  <conditionalFormatting sqref="C98:AF98">
    <cfRule type="cellIs" dxfId="2678" priority="188" stopIfTrue="1" operator="equal">
      <formula>$AH98</formula>
    </cfRule>
  </conditionalFormatting>
  <conditionalFormatting sqref="C98:AF98">
    <cfRule type="cellIs" dxfId="2677" priority="187" stopIfTrue="1" operator="equal">
      <formula>$AH98</formula>
    </cfRule>
  </conditionalFormatting>
  <conditionalFormatting sqref="AG98:AG101">
    <cfRule type="expression" dxfId="2676" priority="186" stopIfTrue="1">
      <formula>AR98</formula>
    </cfRule>
  </conditionalFormatting>
  <conditionalFormatting sqref="C98:AF98">
    <cfRule type="cellIs" dxfId="2675" priority="185" stopIfTrue="1" operator="equal">
      <formula>$AH98</formula>
    </cfRule>
  </conditionalFormatting>
  <conditionalFormatting sqref="AG98:AG101">
    <cfRule type="expression" dxfId="2674" priority="184" stopIfTrue="1">
      <formula>AR98</formula>
    </cfRule>
  </conditionalFormatting>
  <conditionalFormatting sqref="C98:AF98">
    <cfRule type="cellIs" dxfId="2673" priority="183" stopIfTrue="1" operator="equal">
      <formula>$AH98</formula>
    </cfRule>
  </conditionalFormatting>
  <conditionalFormatting sqref="AG56:AG95">
    <cfRule type="expression" dxfId="2672" priority="182" stopIfTrue="1">
      <formula>AR56</formula>
    </cfRule>
  </conditionalFormatting>
  <conditionalFormatting sqref="C56:AF56">
    <cfRule type="cellIs" dxfId="2671" priority="181" stopIfTrue="1" operator="equal">
      <formula>$AH56</formula>
    </cfRule>
  </conditionalFormatting>
  <conditionalFormatting sqref="C56:AF56">
    <cfRule type="cellIs" dxfId="2670" priority="180" stopIfTrue="1" operator="equal">
      <formula>$AH56</formula>
    </cfRule>
  </conditionalFormatting>
  <conditionalFormatting sqref="AG56:AG95">
    <cfRule type="expression" dxfId="2669" priority="179" stopIfTrue="1">
      <formula>AR56</formula>
    </cfRule>
  </conditionalFormatting>
  <conditionalFormatting sqref="C56:AF56">
    <cfRule type="cellIs" dxfId="2668" priority="178" stopIfTrue="1" operator="equal">
      <formula>$AH56</formula>
    </cfRule>
  </conditionalFormatting>
  <conditionalFormatting sqref="AG56:AG95">
    <cfRule type="expression" dxfId="2667" priority="177" stopIfTrue="1">
      <formula>AR56</formula>
    </cfRule>
  </conditionalFormatting>
  <conditionalFormatting sqref="C56:AF56">
    <cfRule type="cellIs" dxfId="2666" priority="176" stopIfTrue="1" operator="equal">
      <formula>$AH56</formula>
    </cfRule>
  </conditionalFormatting>
  <conditionalFormatting sqref="C56:AF56">
    <cfRule type="cellIs" dxfId="2665" priority="175" stopIfTrue="1" operator="equal">
      <formula>$AH56</formula>
    </cfRule>
  </conditionalFormatting>
  <conditionalFormatting sqref="C56:AF56">
    <cfRule type="cellIs" dxfId="2664" priority="174" stopIfTrue="1" operator="equal">
      <formula>$AH56</formula>
    </cfRule>
  </conditionalFormatting>
  <conditionalFormatting sqref="C56:AF56">
    <cfRule type="cellIs" dxfId="2663" priority="173" stopIfTrue="1" operator="equal">
      <formula>$AH56</formula>
    </cfRule>
  </conditionalFormatting>
  <conditionalFormatting sqref="C56:AF56">
    <cfRule type="cellIs" dxfId="2662" priority="172" stopIfTrue="1" operator="equal">
      <formula>$AH56</formula>
    </cfRule>
  </conditionalFormatting>
  <conditionalFormatting sqref="C56:AF56">
    <cfRule type="cellIs" dxfId="2661" priority="171" stopIfTrue="1" operator="equal">
      <formula>$AH56</formula>
    </cfRule>
  </conditionalFormatting>
  <conditionalFormatting sqref="C98:AF98">
    <cfRule type="cellIs" dxfId="2660" priority="170" stopIfTrue="1" operator="equal">
      <formula>$AH98</formula>
    </cfRule>
  </conditionalFormatting>
  <conditionalFormatting sqref="C98:AF98">
    <cfRule type="cellIs" dxfId="2659" priority="169" stopIfTrue="1" operator="equal">
      <formula>$AH98</formula>
    </cfRule>
  </conditionalFormatting>
  <conditionalFormatting sqref="C98:AF98">
    <cfRule type="cellIs" dxfId="2658" priority="168" stopIfTrue="1" operator="equal">
      <formula>$AH98</formula>
    </cfRule>
  </conditionalFormatting>
  <conditionalFormatting sqref="C98:AF98">
    <cfRule type="cellIs" dxfId="2657" priority="167" stopIfTrue="1" operator="equal">
      <formula>$AH98</formula>
    </cfRule>
  </conditionalFormatting>
  <conditionalFormatting sqref="C98:AF98">
    <cfRule type="cellIs" dxfId="2656" priority="166" stopIfTrue="1" operator="equal">
      <formula>$AH98</formula>
    </cfRule>
  </conditionalFormatting>
  <conditionalFormatting sqref="AG92:AG95">
    <cfRule type="expression" dxfId="2655" priority="165" stopIfTrue="1">
      <formula>AR92</formula>
    </cfRule>
  </conditionalFormatting>
  <conditionalFormatting sqref="C92:AF92">
    <cfRule type="cellIs" dxfId="2654" priority="164" stopIfTrue="1" operator="equal">
      <formula>$AH92</formula>
    </cfRule>
  </conditionalFormatting>
  <conditionalFormatting sqref="C92:AF92">
    <cfRule type="cellIs" dxfId="2653" priority="163" stopIfTrue="1" operator="equal">
      <formula>$AH92</formula>
    </cfRule>
  </conditionalFormatting>
  <conditionalFormatting sqref="AG92:AG95">
    <cfRule type="expression" dxfId="2652" priority="162" stopIfTrue="1">
      <formula>AR92</formula>
    </cfRule>
  </conditionalFormatting>
  <conditionalFormatting sqref="C92:AF92">
    <cfRule type="cellIs" dxfId="2651" priority="161" stopIfTrue="1" operator="equal">
      <formula>$AH92</formula>
    </cfRule>
  </conditionalFormatting>
  <conditionalFormatting sqref="AG92:AG95">
    <cfRule type="expression" dxfId="2650" priority="160" stopIfTrue="1">
      <formula>AR92</formula>
    </cfRule>
  </conditionalFormatting>
  <conditionalFormatting sqref="C92:AF92">
    <cfRule type="cellIs" dxfId="2649" priority="159" stopIfTrue="1" operator="equal">
      <formula>$AH92</formula>
    </cfRule>
  </conditionalFormatting>
  <conditionalFormatting sqref="C92:AF92">
    <cfRule type="cellIs" dxfId="2648" priority="158" stopIfTrue="1" operator="equal">
      <formula>$AH92</formula>
    </cfRule>
  </conditionalFormatting>
  <conditionalFormatting sqref="C92:AF92">
    <cfRule type="cellIs" dxfId="2647" priority="157" stopIfTrue="1" operator="equal">
      <formula>$AH92</formula>
    </cfRule>
  </conditionalFormatting>
  <conditionalFormatting sqref="C92:AF92">
    <cfRule type="cellIs" dxfId="2646" priority="156" stopIfTrue="1" operator="equal">
      <formula>$AH92</formula>
    </cfRule>
  </conditionalFormatting>
  <conditionalFormatting sqref="C92:AF92">
    <cfRule type="cellIs" dxfId="2645" priority="155" stopIfTrue="1" operator="equal">
      <formula>$AH92</formula>
    </cfRule>
  </conditionalFormatting>
  <conditionalFormatting sqref="C92:AF92">
    <cfRule type="cellIs" dxfId="2644" priority="154" stopIfTrue="1" operator="equal">
      <formula>$AH92</formula>
    </cfRule>
  </conditionalFormatting>
  <conditionalFormatting sqref="AG68:AG71">
    <cfRule type="expression" dxfId="2643" priority="153" stopIfTrue="1">
      <formula>AR68</formula>
    </cfRule>
  </conditionalFormatting>
  <conditionalFormatting sqref="C68:AF68">
    <cfRule type="cellIs" dxfId="2642" priority="152" stopIfTrue="1" operator="equal">
      <formula>$AH68</formula>
    </cfRule>
  </conditionalFormatting>
  <conditionalFormatting sqref="C68:AF68">
    <cfRule type="cellIs" dxfId="2641" priority="151" stopIfTrue="1" operator="equal">
      <formula>$AH68</formula>
    </cfRule>
  </conditionalFormatting>
  <conditionalFormatting sqref="AG68:AG71">
    <cfRule type="expression" dxfId="2640" priority="150" stopIfTrue="1">
      <formula>AR68</formula>
    </cfRule>
  </conditionalFormatting>
  <conditionalFormatting sqref="C68:AF68">
    <cfRule type="cellIs" dxfId="2639" priority="149" stopIfTrue="1" operator="equal">
      <formula>$AH68</formula>
    </cfRule>
  </conditionalFormatting>
  <conditionalFormatting sqref="AG68:AG71">
    <cfRule type="expression" dxfId="2638" priority="148" stopIfTrue="1">
      <formula>AR68</formula>
    </cfRule>
  </conditionalFormatting>
  <conditionalFormatting sqref="C68:AF68">
    <cfRule type="cellIs" dxfId="2637" priority="147" stopIfTrue="1" operator="equal">
      <formula>$AH68</formula>
    </cfRule>
  </conditionalFormatting>
  <conditionalFormatting sqref="C68:AF68">
    <cfRule type="cellIs" dxfId="2636" priority="146" stopIfTrue="1" operator="equal">
      <formula>$AH68</formula>
    </cfRule>
  </conditionalFormatting>
  <conditionalFormatting sqref="C68:AF68">
    <cfRule type="cellIs" dxfId="2635" priority="145" stopIfTrue="1" operator="equal">
      <formula>$AH68</formula>
    </cfRule>
  </conditionalFormatting>
  <conditionalFormatting sqref="C68:AF68">
    <cfRule type="cellIs" dxfId="2634" priority="144" stopIfTrue="1" operator="equal">
      <formula>$AH68</formula>
    </cfRule>
  </conditionalFormatting>
  <conditionalFormatting sqref="C68:AF68">
    <cfRule type="cellIs" dxfId="2633" priority="143" stopIfTrue="1" operator="equal">
      <formula>$AH68</formula>
    </cfRule>
  </conditionalFormatting>
  <conditionalFormatting sqref="C68:AF68">
    <cfRule type="cellIs" dxfId="2632" priority="142" stopIfTrue="1" operator="equal">
      <formula>$AH68</formula>
    </cfRule>
  </conditionalFormatting>
  <conditionalFormatting sqref="AG62:AG65">
    <cfRule type="expression" dxfId="2631" priority="141" stopIfTrue="1">
      <formula>AR62</formula>
    </cfRule>
  </conditionalFormatting>
  <conditionalFormatting sqref="C62:AF62">
    <cfRule type="cellIs" dxfId="2630" priority="140" stopIfTrue="1" operator="equal">
      <formula>$AH62</formula>
    </cfRule>
  </conditionalFormatting>
  <conditionalFormatting sqref="C62:AF62">
    <cfRule type="cellIs" dxfId="2629" priority="139" stopIfTrue="1" operator="equal">
      <formula>$AH62</formula>
    </cfRule>
  </conditionalFormatting>
  <conditionalFormatting sqref="AG62:AG65">
    <cfRule type="expression" dxfId="2628" priority="138" stopIfTrue="1">
      <formula>AR62</formula>
    </cfRule>
  </conditionalFormatting>
  <conditionalFormatting sqref="C62:AF62">
    <cfRule type="cellIs" dxfId="2627" priority="137" stopIfTrue="1" operator="equal">
      <formula>$AH62</formula>
    </cfRule>
  </conditionalFormatting>
  <conditionalFormatting sqref="AG62:AG65">
    <cfRule type="expression" dxfId="2626" priority="136" stopIfTrue="1">
      <formula>AR62</formula>
    </cfRule>
  </conditionalFormatting>
  <conditionalFormatting sqref="C62:AF62">
    <cfRule type="cellIs" dxfId="2625" priority="135" stopIfTrue="1" operator="equal">
      <formula>$AH62</formula>
    </cfRule>
  </conditionalFormatting>
  <conditionalFormatting sqref="C62:AF62">
    <cfRule type="cellIs" dxfId="2624" priority="134" stopIfTrue="1" operator="equal">
      <formula>$AH62</formula>
    </cfRule>
  </conditionalFormatting>
  <conditionalFormatting sqref="C62:AF62">
    <cfRule type="cellIs" dxfId="2623" priority="133" stopIfTrue="1" operator="equal">
      <formula>$AH62</formula>
    </cfRule>
  </conditionalFormatting>
  <conditionalFormatting sqref="C62:AF62">
    <cfRule type="cellIs" dxfId="2622" priority="132" stopIfTrue="1" operator="equal">
      <formula>$AH62</formula>
    </cfRule>
  </conditionalFormatting>
  <conditionalFormatting sqref="C62:AF62">
    <cfRule type="cellIs" dxfId="2621" priority="131" stopIfTrue="1" operator="equal">
      <formula>$AH62</formula>
    </cfRule>
  </conditionalFormatting>
  <conditionalFormatting sqref="C62:AF62">
    <cfRule type="cellIs" dxfId="2620" priority="130" stopIfTrue="1" operator="equal">
      <formula>$AH62</formula>
    </cfRule>
  </conditionalFormatting>
  <conditionalFormatting sqref="AG80:AG83">
    <cfRule type="expression" dxfId="2619" priority="129" stopIfTrue="1">
      <formula>AR80</formula>
    </cfRule>
  </conditionalFormatting>
  <conditionalFormatting sqref="C80:AF80">
    <cfRule type="cellIs" dxfId="2618" priority="128" stopIfTrue="1" operator="equal">
      <formula>$AH80</formula>
    </cfRule>
  </conditionalFormatting>
  <conditionalFormatting sqref="C80:AF80">
    <cfRule type="cellIs" dxfId="2617" priority="127" stopIfTrue="1" operator="equal">
      <formula>$AH80</formula>
    </cfRule>
  </conditionalFormatting>
  <conditionalFormatting sqref="AG80:AG83">
    <cfRule type="expression" dxfId="2616" priority="126" stopIfTrue="1">
      <formula>AR80</formula>
    </cfRule>
  </conditionalFormatting>
  <conditionalFormatting sqref="C80:AF80">
    <cfRule type="cellIs" dxfId="2615" priority="125" stopIfTrue="1" operator="equal">
      <formula>$AH80</formula>
    </cfRule>
  </conditionalFormatting>
  <conditionalFormatting sqref="AG80:AG83">
    <cfRule type="expression" dxfId="2614" priority="124" stopIfTrue="1">
      <formula>AR80</formula>
    </cfRule>
  </conditionalFormatting>
  <conditionalFormatting sqref="C80:AF80">
    <cfRule type="cellIs" dxfId="2613" priority="123" stopIfTrue="1" operator="equal">
      <formula>$AH80</formula>
    </cfRule>
  </conditionalFormatting>
  <conditionalFormatting sqref="C80:AF80">
    <cfRule type="cellIs" dxfId="2612" priority="122" stopIfTrue="1" operator="equal">
      <formula>$AH80</formula>
    </cfRule>
  </conditionalFormatting>
  <conditionalFormatting sqref="C80:AF80">
    <cfRule type="cellIs" dxfId="2611" priority="121" stopIfTrue="1" operator="equal">
      <formula>$AH80</formula>
    </cfRule>
  </conditionalFormatting>
  <conditionalFormatting sqref="C80:AF80">
    <cfRule type="cellIs" dxfId="2610" priority="120" stopIfTrue="1" operator="equal">
      <formula>$AH80</formula>
    </cfRule>
  </conditionalFormatting>
  <conditionalFormatting sqref="C80:AF80">
    <cfRule type="cellIs" dxfId="2609" priority="119" stopIfTrue="1" operator="equal">
      <formula>$AH80</formula>
    </cfRule>
  </conditionalFormatting>
  <conditionalFormatting sqref="C80:AF80">
    <cfRule type="cellIs" dxfId="2608" priority="118" stopIfTrue="1" operator="equal">
      <formula>$AH80</formula>
    </cfRule>
  </conditionalFormatting>
  <conditionalFormatting sqref="AG74:AG77">
    <cfRule type="expression" dxfId="2607" priority="117" stopIfTrue="1">
      <formula>AR74</formula>
    </cfRule>
  </conditionalFormatting>
  <conditionalFormatting sqref="C74:AF74">
    <cfRule type="cellIs" dxfId="2606" priority="116" stopIfTrue="1" operator="equal">
      <formula>$AH74</formula>
    </cfRule>
  </conditionalFormatting>
  <conditionalFormatting sqref="C74:AF74">
    <cfRule type="cellIs" dxfId="2605" priority="115" stopIfTrue="1" operator="equal">
      <formula>$AH74</formula>
    </cfRule>
  </conditionalFormatting>
  <conditionalFormatting sqref="AG74:AG77">
    <cfRule type="expression" dxfId="2604" priority="114" stopIfTrue="1">
      <formula>AR74</formula>
    </cfRule>
  </conditionalFormatting>
  <conditionalFormatting sqref="C74:AF74">
    <cfRule type="cellIs" dxfId="2603" priority="113" stopIfTrue="1" operator="equal">
      <formula>$AH74</formula>
    </cfRule>
  </conditionalFormatting>
  <conditionalFormatting sqref="AG74:AG77">
    <cfRule type="expression" dxfId="2602" priority="112" stopIfTrue="1">
      <formula>AR74</formula>
    </cfRule>
  </conditionalFormatting>
  <conditionalFormatting sqref="C74:AF74">
    <cfRule type="cellIs" dxfId="2601" priority="111" stopIfTrue="1" operator="equal">
      <formula>$AH74</formula>
    </cfRule>
  </conditionalFormatting>
  <conditionalFormatting sqref="C74:AF74">
    <cfRule type="cellIs" dxfId="2600" priority="110" stopIfTrue="1" operator="equal">
      <formula>$AH74</formula>
    </cfRule>
  </conditionalFormatting>
  <conditionalFormatting sqref="C74:AF74">
    <cfRule type="cellIs" dxfId="2599" priority="109" stopIfTrue="1" operator="equal">
      <formula>$AH74</formula>
    </cfRule>
  </conditionalFormatting>
  <conditionalFormatting sqref="C74:AF74">
    <cfRule type="cellIs" dxfId="2598" priority="108" stopIfTrue="1" operator="equal">
      <formula>$AH74</formula>
    </cfRule>
  </conditionalFormatting>
  <conditionalFormatting sqref="C74:AF74">
    <cfRule type="cellIs" dxfId="2597" priority="107" stopIfTrue="1" operator="equal">
      <formula>$AH74</formula>
    </cfRule>
  </conditionalFormatting>
  <conditionalFormatting sqref="C74:AF74">
    <cfRule type="cellIs" dxfId="2596" priority="106" stopIfTrue="1" operator="equal">
      <formula>$AH74</formula>
    </cfRule>
  </conditionalFormatting>
  <conditionalFormatting sqref="AG86:AG89">
    <cfRule type="expression" dxfId="2595" priority="105" stopIfTrue="1">
      <formula>AR86</formula>
    </cfRule>
  </conditionalFormatting>
  <conditionalFormatting sqref="C86:AF86">
    <cfRule type="cellIs" dxfId="2594" priority="104" stopIfTrue="1" operator="equal">
      <formula>$AH86</formula>
    </cfRule>
  </conditionalFormatting>
  <conditionalFormatting sqref="C86:AF86">
    <cfRule type="cellIs" dxfId="2593" priority="103" stopIfTrue="1" operator="equal">
      <formula>$AH86</formula>
    </cfRule>
  </conditionalFormatting>
  <conditionalFormatting sqref="AG86:AG89">
    <cfRule type="expression" dxfId="2592" priority="102" stopIfTrue="1">
      <formula>AR86</formula>
    </cfRule>
  </conditionalFormatting>
  <conditionalFormatting sqref="C86:AF86">
    <cfRule type="cellIs" dxfId="2591" priority="101" stopIfTrue="1" operator="equal">
      <formula>$AH86</formula>
    </cfRule>
  </conditionalFormatting>
  <conditionalFormatting sqref="AG86:AG89">
    <cfRule type="expression" dxfId="2590" priority="100" stopIfTrue="1">
      <formula>AR86</formula>
    </cfRule>
  </conditionalFormatting>
  <conditionalFormatting sqref="C86:AF86">
    <cfRule type="cellIs" dxfId="2589" priority="99" stopIfTrue="1" operator="equal">
      <formula>$AH86</formula>
    </cfRule>
  </conditionalFormatting>
  <conditionalFormatting sqref="C86:AF86">
    <cfRule type="cellIs" dxfId="2588" priority="98" stopIfTrue="1" operator="equal">
      <formula>$AH86</formula>
    </cfRule>
  </conditionalFormatting>
  <conditionalFormatting sqref="C86:AF86">
    <cfRule type="cellIs" dxfId="2587" priority="97" stopIfTrue="1" operator="equal">
      <formula>$AH86</formula>
    </cfRule>
  </conditionalFormatting>
  <conditionalFormatting sqref="C86:AF86">
    <cfRule type="cellIs" dxfId="2586" priority="96" stopIfTrue="1" operator="equal">
      <formula>$AH86</formula>
    </cfRule>
  </conditionalFormatting>
  <conditionalFormatting sqref="C86:AF86">
    <cfRule type="cellIs" dxfId="2585" priority="95" stopIfTrue="1" operator="equal">
      <formula>$AH86</formula>
    </cfRule>
  </conditionalFormatting>
  <conditionalFormatting sqref="C86:AF86">
    <cfRule type="cellIs" dxfId="2584" priority="94" stopIfTrue="1" operator="equal">
      <formula>$AH86</formula>
    </cfRule>
  </conditionalFormatting>
  <conditionalFormatting sqref="AG116:AG119">
    <cfRule type="expression" dxfId="2583" priority="93" stopIfTrue="1">
      <formula>AR116</formula>
    </cfRule>
  </conditionalFormatting>
  <conditionalFormatting sqref="C116:AF116">
    <cfRule type="cellIs" dxfId="2582" priority="92" stopIfTrue="1" operator="equal">
      <formula>$AH116</formula>
    </cfRule>
  </conditionalFormatting>
  <conditionalFormatting sqref="C116:AF116">
    <cfRule type="cellIs" dxfId="2581" priority="91" stopIfTrue="1" operator="equal">
      <formula>$AH116</formula>
    </cfRule>
  </conditionalFormatting>
  <conditionalFormatting sqref="AG116:AG119">
    <cfRule type="expression" dxfId="2580" priority="90" stopIfTrue="1">
      <formula>AR116</formula>
    </cfRule>
  </conditionalFormatting>
  <conditionalFormatting sqref="C116:AF116">
    <cfRule type="cellIs" dxfId="2579" priority="89" stopIfTrue="1" operator="equal">
      <formula>$AH116</formula>
    </cfRule>
  </conditionalFormatting>
  <conditionalFormatting sqref="AG116:AG119">
    <cfRule type="expression" dxfId="2578" priority="88" stopIfTrue="1">
      <formula>AR116</formula>
    </cfRule>
  </conditionalFormatting>
  <conditionalFormatting sqref="C116:AF116">
    <cfRule type="cellIs" dxfId="2577" priority="87" stopIfTrue="1" operator="equal">
      <formula>$AH116</formula>
    </cfRule>
  </conditionalFormatting>
  <conditionalFormatting sqref="C116:AF116">
    <cfRule type="cellIs" dxfId="2576" priority="86" stopIfTrue="1" operator="equal">
      <formula>$AH116</formula>
    </cfRule>
  </conditionalFormatting>
  <conditionalFormatting sqref="C116:AF116">
    <cfRule type="cellIs" dxfId="2575" priority="85" stopIfTrue="1" operator="equal">
      <formula>$AH116</formula>
    </cfRule>
  </conditionalFormatting>
  <conditionalFormatting sqref="C116:AF116">
    <cfRule type="cellIs" dxfId="2574" priority="84" stopIfTrue="1" operator="equal">
      <formula>$AH116</formula>
    </cfRule>
  </conditionalFormatting>
  <conditionalFormatting sqref="C116:AF116">
    <cfRule type="cellIs" dxfId="2573" priority="83" stopIfTrue="1" operator="equal">
      <formula>$AH116</formula>
    </cfRule>
  </conditionalFormatting>
  <conditionalFormatting sqref="C116:AF116">
    <cfRule type="cellIs" dxfId="2572" priority="82" stopIfTrue="1" operator="equal">
      <formula>$AH116</formula>
    </cfRule>
  </conditionalFormatting>
  <conditionalFormatting sqref="V62:W62">
    <cfRule type="cellIs" dxfId="2571" priority="81" stopIfTrue="1" operator="equal">
      <formula>$AH62</formula>
    </cfRule>
  </conditionalFormatting>
  <conditionalFormatting sqref="W20:AF20">
    <cfRule type="cellIs" dxfId="2570" priority="80" stopIfTrue="1" operator="equal">
      <formula>$AH20</formula>
    </cfRule>
  </conditionalFormatting>
  <conditionalFormatting sqref="W20:AF20">
    <cfRule type="cellIs" dxfId="2569" priority="79" stopIfTrue="1" operator="equal">
      <formula>$AH20</formula>
    </cfRule>
  </conditionalFormatting>
  <conditionalFormatting sqref="W20:AF20">
    <cfRule type="cellIs" dxfId="2568" priority="78" stopIfTrue="1" operator="equal">
      <formula>$AH20</formula>
    </cfRule>
  </conditionalFormatting>
  <conditionalFormatting sqref="W20:AF20">
    <cfRule type="cellIs" dxfId="2567" priority="77" stopIfTrue="1" operator="equal">
      <formula>$AH20</formula>
    </cfRule>
  </conditionalFormatting>
  <conditionalFormatting sqref="W20:AF20">
    <cfRule type="cellIs" dxfId="2566" priority="76" stopIfTrue="1" operator="equal">
      <formula>$AH20</formula>
    </cfRule>
  </conditionalFormatting>
  <conditionalFormatting sqref="W26:AF26">
    <cfRule type="cellIs" dxfId="2565" priority="75" stopIfTrue="1" operator="equal">
      <formula>$AH26</formula>
    </cfRule>
  </conditionalFormatting>
  <conditionalFormatting sqref="W26:AF26">
    <cfRule type="cellIs" dxfId="2564" priority="74" stopIfTrue="1" operator="equal">
      <formula>$AH26</formula>
    </cfRule>
  </conditionalFormatting>
  <conditionalFormatting sqref="W26:AF26">
    <cfRule type="cellIs" dxfId="2563" priority="73" stopIfTrue="1" operator="equal">
      <formula>$AH26</formula>
    </cfRule>
  </conditionalFormatting>
  <conditionalFormatting sqref="W26:AF26">
    <cfRule type="cellIs" dxfId="2562" priority="72" stopIfTrue="1" operator="equal">
      <formula>$AH26</formula>
    </cfRule>
  </conditionalFormatting>
  <conditionalFormatting sqref="W26:AF26">
    <cfRule type="cellIs" dxfId="2561" priority="71" stopIfTrue="1" operator="equal">
      <formula>$AH26</formula>
    </cfRule>
  </conditionalFormatting>
  <conditionalFormatting sqref="W32:AF32">
    <cfRule type="cellIs" dxfId="2560" priority="70" stopIfTrue="1" operator="equal">
      <formula>$AH32</formula>
    </cfRule>
  </conditionalFormatting>
  <conditionalFormatting sqref="W32:AF32">
    <cfRule type="cellIs" dxfId="2559" priority="69" stopIfTrue="1" operator="equal">
      <formula>$AH32</formula>
    </cfRule>
  </conditionalFormatting>
  <conditionalFormatting sqref="W32:AF32">
    <cfRule type="cellIs" dxfId="2558" priority="68" stopIfTrue="1" operator="equal">
      <formula>$AH32</formula>
    </cfRule>
  </conditionalFormatting>
  <conditionalFormatting sqref="W32:AF32">
    <cfRule type="cellIs" dxfId="2557" priority="67" stopIfTrue="1" operator="equal">
      <formula>$AH32</formula>
    </cfRule>
  </conditionalFormatting>
  <conditionalFormatting sqref="W32:AF32">
    <cfRule type="cellIs" dxfId="2556" priority="66" stopIfTrue="1" operator="equal">
      <formula>$AH32</formula>
    </cfRule>
  </conditionalFormatting>
  <conditionalFormatting sqref="W38:AF38">
    <cfRule type="cellIs" dxfId="2555" priority="65" stopIfTrue="1" operator="equal">
      <formula>$AH38</formula>
    </cfRule>
  </conditionalFormatting>
  <conditionalFormatting sqref="W38:AF38">
    <cfRule type="cellIs" dxfId="2554" priority="64" stopIfTrue="1" operator="equal">
      <formula>$AH38</formula>
    </cfRule>
  </conditionalFormatting>
  <conditionalFormatting sqref="W38:AF38">
    <cfRule type="cellIs" dxfId="2553" priority="63" stopIfTrue="1" operator="equal">
      <formula>$AH38</formula>
    </cfRule>
  </conditionalFormatting>
  <conditionalFormatting sqref="W38:AF38">
    <cfRule type="cellIs" dxfId="2552" priority="62" stopIfTrue="1" operator="equal">
      <formula>$AH38</formula>
    </cfRule>
  </conditionalFormatting>
  <conditionalFormatting sqref="W38:AF38">
    <cfRule type="cellIs" dxfId="2551" priority="61" stopIfTrue="1" operator="equal">
      <formula>$AH38</formula>
    </cfRule>
  </conditionalFormatting>
  <conditionalFormatting sqref="W44:AF44">
    <cfRule type="cellIs" dxfId="2550" priority="60" stopIfTrue="1" operator="equal">
      <formula>$AH44</formula>
    </cfRule>
  </conditionalFormatting>
  <conditionalFormatting sqref="W44:AF44">
    <cfRule type="cellIs" dxfId="2549" priority="59" stopIfTrue="1" operator="equal">
      <formula>$AH44</formula>
    </cfRule>
  </conditionalFormatting>
  <conditionalFormatting sqref="W44:AF44">
    <cfRule type="cellIs" dxfId="2548" priority="58" stopIfTrue="1" operator="equal">
      <formula>$AH44</formula>
    </cfRule>
  </conditionalFormatting>
  <conditionalFormatting sqref="W44:AF44">
    <cfRule type="cellIs" dxfId="2547" priority="57" stopIfTrue="1" operator="equal">
      <formula>$AH44</formula>
    </cfRule>
  </conditionalFormatting>
  <conditionalFormatting sqref="W44:AF44">
    <cfRule type="cellIs" dxfId="2546" priority="56" stopIfTrue="1" operator="equal">
      <formula>$AH44</formula>
    </cfRule>
  </conditionalFormatting>
  <conditionalFormatting sqref="W50:AF50">
    <cfRule type="cellIs" dxfId="2545" priority="55" stopIfTrue="1" operator="equal">
      <formula>$AH50</formula>
    </cfRule>
  </conditionalFormatting>
  <conditionalFormatting sqref="W50:AF50">
    <cfRule type="cellIs" dxfId="2544" priority="54" stopIfTrue="1" operator="equal">
      <formula>$AH50</formula>
    </cfRule>
  </conditionalFormatting>
  <conditionalFormatting sqref="W50:AF50">
    <cfRule type="cellIs" dxfId="2543" priority="53" stopIfTrue="1" operator="equal">
      <formula>$AH50</formula>
    </cfRule>
  </conditionalFormatting>
  <conditionalFormatting sqref="W50:AF50">
    <cfRule type="cellIs" dxfId="2542" priority="52" stopIfTrue="1" operator="equal">
      <formula>$AH50</formula>
    </cfRule>
  </conditionalFormatting>
  <conditionalFormatting sqref="W50:AF50">
    <cfRule type="cellIs" dxfId="2541" priority="51" stopIfTrue="1" operator="equal">
      <formula>$AH50</formula>
    </cfRule>
  </conditionalFormatting>
  <conditionalFormatting sqref="W56:AF56">
    <cfRule type="cellIs" dxfId="2540" priority="50" stopIfTrue="1" operator="equal">
      <formula>$AH56</formula>
    </cfRule>
  </conditionalFormatting>
  <conditionalFormatting sqref="W56:AF56">
    <cfRule type="cellIs" dxfId="2539" priority="49" stopIfTrue="1" operator="equal">
      <formula>$AH56</formula>
    </cfRule>
  </conditionalFormatting>
  <conditionalFormatting sqref="W56:AF56">
    <cfRule type="cellIs" dxfId="2538" priority="48" stopIfTrue="1" operator="equal">
      <formula>$AH56</formula>
    </cfRule>
  </conditionalFormatting>
  <conditionalFormatting sqref="W56:AF56">
    <cfRule type="cellIs" dxfId="2537" priority="47" stopIfTrue="1" operator="equal">
      <formula>$AH56</formula>
    </cfRule>
  </conditionalFormatting>
  <conditionalFormatting sqref="W56:AF56">
    <cfRule type="cellIs" dxfId="2536" priority="46" stopIfTrue="1" operator="equal">
      <formula>$AH56</formula>
    </cfRule>
  </conditionalFormatting>
  <conditionalFormatting sqref="W68:AF68">
    <cfRule type="cellIs" dxfId="2535" priority="45" stopIfTrue="1" operator="equal">
      <formula>$AH68</formula>
    </cfRule>
  </conditionalFormatting>
  <conditionalFormatting sqref="W68:AF68">
    <cfRule type="cellIs" dxfId="2534" priority="44" stopIfTrue="1" operator="equal">
      <formula>$AH68</formula>
    </cfRule>
  </conditionalFormatting>
  <conditionalFormatting sqref="W68:AF68">
    <cfRule type="cellIs" dxfId="2533" priority="43" stopIfTrue="1" operator="equal">
      <formula>$AH68</formula>
    </cfRule>
  </conditionalFormatting>
  <conditionalFormatting sqref="W68:AF68">
    <cfRule type="cellIs" dxfId="2532" priority="42" stopIfTrue="1" operator="equal">
      <formula>$AH68</formula>
    </cfRule>
  </conditionalFormatting>
  <conditionalFormatting sqref="W68:AF68">
    <cfRule type="cellIs" dxfId="2531" priority="41" stopIfTrue="1" operator="equal">
      <formula>$AH68</formula>
    </cfRule>
  </conditionalFormatting>
  <conditionalFormatting sqref="W74:AF74">
    <cfRule type="cellIs" dxfId="2530" priority="40" stopIfTrue="1" operator="equal">
      <formula>$AH74</formula>
    </cfRule>
  </conditionalFormatting>
  <conditionalFormatting sqref="W74:AF74">
    <cfRule type="cellIs" dxfId="2529" priority="39" stopIfTrue="1" operator="equal">
      <formula>$AH74</formula>
    </cfRule>
  </conditionalFormatting>
  <conditionalFormatting sqref="W74:AF74">
    <cfRule type="cellIs" dxfId="2528" priority="38" stopIfTrue="1" operator="equal">
      <formula>$AH74</formula>
    </cfRule>
  </conditionalFormatting>
  <conditionalFormatting sqref="W74:AF74">
    <cfRule type="cellIs" dxfId="2527" priority="37" stopIfTrue="1" operator="equal">
      <formula>$AH74</formula>
    </cfRule>
  </conditionalFormatting>
  <conditionalFormatting sqref="W74:AF74">
    <cfRule type="cellIs" dxfId="2526" priority="36" stopIfTrue="1" operator="equal">
      <formula>$AH74</formula>
    </cfRule>
  </conditionalFormatting>
  <conditionalFormatting sqref="W80:AF80">
    <cfRule type="cellIs" dxfId="2525" priority="35" stopIfTrue="1" operator="equal">
      <formula>$AH80</formula>
    </cfRule>
  </conditionalFormatting>
  <conditionalFormatting sqref="W80:AF80">
    <cfRule type="cellIs" dxfId="2524" priority="34" stopIfTrue="1" operator="equal">
      <formula>$AH80</formula>
    </cfRule>
  </conditionalFormatting>
  <conditionalFormatting sqref="W80:AF80">
    <cfRule type="cellIs" dxfId="2523" priority="33" stopIfTrue="1" operator="equal">
      <formula>$AH80</formula>
    </cfRule>
  </conditionalFormatting>
  <conditionalFormatting sqref="W80:AF80">
    <cfRule type="cellIs" dxfId="2522" priority="32" stopIfTrue="1" operator="equal">
      <formula>$AH80</formula>
    </cfRule>
  </conditionalFormatting>
  <conditionalFormatting sqref="W80:AF80">
    <cfRule type="cellIs" dxfId="2521" priority="31" stopIfTrue="1" operator="equal">
      <formula>$AH80</formula>
    </cfRule>
  </conditionalFormatting>
  <conditionalFormatting sqref="W86:AF86">
    <cfRule type="cellIs" dxfId="2520" priority="30" stopIfTrue="1" operator="equal">
      <formula>$AH86</formula>
    </cfRule>
  </conditionalFormatting>
  <conditionalFormatting sqref="W86:AF86">
    <cfRule type="cellIs" dxfId="2519" priority="29" stopIfTrue="1" operator="equal">
      <formula>$AH86</formula>
    </cfRule>
  </conditionalFormatting>
  <conditionalFormatting sqref="W86:AF86">
    <cfRule type="cellIs" dxfId="2518" priority="28" stopIfTrue="1" operator="equal">
      <formula>$AH86</formula>
    </cfRule>
  </conditionalFormatting>
  <conditionalFormatting sqref="W86:AF86">
    <cfRule type="cellIs" dxfId="2517" priority="27" stopIfTrue="1" operator="equal">
      <formula>$AH86</formula>
    </cfRule>
  </conditionalFormatting>
  <conditionalFormatting sqref="W86:AF86">
    <cfRule type="cellIs" dxfId="2516" priority="26" stopIfTrue="1" operator="equal">
      <formula>$AH86</formula>
    </cfRule>
  </conditionalFormatting>
  <conditionalFormatting sqref="W92:AF92">
    <cfRule type="cellIs" dxfId="2515" priority="25" stopIfTrue="1" operator="equal">
      <formula>$AH92</formula>
    </cfRule>
  </conditionalFormatting>
  <conditionalFormatting sqref="W92:AF92">
    <cfRule type="cellIs" dxfId="2514" priority="24" stopIfTrue="1" operator="equal">
      <formula>$AH92</formula>
    </cfRule>
  </conditionalFormatting>
  <conditionalFormatting sqref="W92:AF92">
    <cfRule type="cellIs" dxfId="2513" priority="23" stopIfTrue="1" operator="equal">
      <formula>$AH92</formula>
    </cfRule>
  </conditionalFormatting>
  <conditionalFormatting sqref="W92:AF92">
    <cfRule type="cellIs" dxfId="2512" priority="22" stopIfTrue="1" operator="equal">
      <formula>$AH92</formula>
    </cfRule>
  </conditionalFormatting>
  <conditionalFormatting sqref="W92:AF92">
    <cfRule type="cellIs" dxfId="2511" priority="21" stopIfTrue="1" operator="equal">
      <formula>$AH92</formula>
    </cfRule>
  </conditionalFormatting>
  <conditionalFormatting sqref="W98:AF98">
    <cfRule type="cellIs" dxfId="2510" priority="20" stopIfTrue="1" operator="equal">
      <formula>$AH98</formula>
    </cfRule>
  </conditionalFormatting>
  <conditionalFormatting sqref="W98:AF98">
    <cfRule type="cellIs" dxfId="2509" priority="19" stopIfTrue="1" operator="equal">
      <formula>$AH98</formula>
    </cfRule>
  </conditionalFormatting>
  <conditionalFormatting sqref="W98:AF98">
    <cfRule type="cellIs" dxfId="2508" priority="18" stopIfTrue="1" operator="equal">
      <formula>$AH98</formula>
    </cfRule>
  </conditionalFormatting>
  <conditionalFormatting sqref="W98:AF98">
    <cfRule type="cellIs" dxfId="2507" priority="17" stopIfTrue="1" operator="equal">
      <formula>$AH98</formula>
    </cfRule>
  </conditionalFormatting>
  <conditionalFormatting sqref="W98:AF98">
    <cfRule type="cellIs" dxfId="2506" priority="16" stopIfTrue="1" operator="equal">
      <formula>$AH98</formula>
    </cfRule>
  </conditionalFormatting>
  <conditionalFormatting sqref="W104:AF104">
    <cfRule type="cellIs" dxfId="2505" priority="15" stopIfTrue="1" operator="equal">
      <formula>$AH104</formula>
    </cfRule>
  </conditionalFormatting>
  <conditionalFormatting sqref="W104:AF104">
    <cfRule type="cellIs" dxfId="2504" priority="14" stopIfTrue="1" operator="equal">
      <formula>$AH104</formula>
    </cfRule>
  </conditionalFormatting>
  <conditionalFormatting sqref="W104:AF104">
    <cfRule type="cellIs" dxfId="2503" priority="13" stopIfTrue="1" operator="equal">
      <formula>$AH104</formula>
    </cfRule>
  </conditionalFormatting>
  <conditionalFormatting sqref="W104:AF104">
    <cfRule type="cellIs" dxfId="2502" priority="12" stopIfTrue="1" operator="equal">
      <formula>$AH104</formula>
    </cfRule>
  </conditionalFormatting>
  <conditionalFormatting sqref="W104:AF104">
    <cfRule type="cellIs" dxfId="2501" priority="11" stopIfTrue="1" operator="equal">
      <formula>$AH104</formula>
    </cfRule>
  </conditionalFormatting>
  <conditionalFormatting sqref="W110:AF110">
    <cfRule type="cellIs" dxfId="2500" priority="10" stopIfTrue="1" operator="equal">
      <formula>$AH110</formula>
    </cfRule>
  </conditionalFormatting>
  <conditionalFormatting sqref="W110:AF110">
    <cfRule type="cellIs" dxfId="2499" priority="9" stopIfTrue="1" operator="equal">
      <formula>$AH110</formula>
    </cfRule>
  </conditionalFormatting>
  <conditionalFormatting sqref="W110:AF110">
    <cfRule type="cellIs" dxfId="2498" priority="8" stopIfTrue="1" operator="equal">
      <formula>$AH110</formula>
    </cfRule>
  </conditionalFormatting>
  <conditionalFormatting sqref="W110:AF110">
    <cfRule type="cellIs" dxfId="2497" priority="7" stopIfTrue="1" operator="equal">
      <formula>$AH110</formula>
    </cfRule>
  </conditionalFormatting>
  <conditionalFormatting sqref="W110:AF110">
    <cfRule type="cellIs" dxfId="2496" priority="6" stopIfTrue="1" operator="equal">
      <formula>$AH110</formula>
    </cfRule>
  </conditionalFormatting>
  <conditionalFormatting sqref="W116:AF116">
    <cfRule type="cellIs" dxfId="2495" priority="5" stopIfTrue="1" operator="equal">
      <formula>$AH116</formula>
    </cfRule>
  </conditionalFormatting>
  <conditionalFormatting sqref="W116:AF116">
    <cfRule type="cellIs" dxfId="2494" priority="4" stopIfTrue="1" operator="equal">
      <formula>$AH116</formula>
    </cfRule>
  </conditionalFormatting>
  <conditionalFormatting sqref="W116:AF116">
    <cfRule type="cellIs" dxfId="2493" priority="3" stopIfTrue="1" operator="equal">
      <formula>$AH116</formula>
    </cfRule>
  </conditionalFormatting>
  <conditionalFormatting sqref="W116:AF116">
    <cfRule type="cellIs" dxfId="2492" priority="2" stopIfTrue="1" operator="equal">
      <formula>$AH116</formula>
    </cfRule>
  </conditionalFormatting>
  <conditionalFormatting sqref="W116:AF116">
    <cfRule type="cellIs" dxfId="2491" priority="1" stopIfTrue="1" operator="equal">
      <formula>$AH116</formula>
    </cfRule>
  </conditionalFormatting>
  <printOptions horizontalCentered="1"/>
  <pageMargins left="0.31496062992125984" right="0.31496062992125984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rowBreaks count="5" manualBreakCount="5">
    <brk id="29" max="32" man="1"/>
    <brk id="53" max="32" man="1"/>
    <brk id="77" max="32" man="1"/>
    <brk id="101" max="32" man="1"/>
    <brk id="125" max="3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Q35" sqref="Q35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9" width="4.140625" style="35" customWidth="1"/>
    <col min="30" max="30" width="11.7109375" style="35" customWidth="1"/>
    <col min="31" max="31" width="6.7109375" style="35" customWidth="1"/>
    <col min="32" max="16384" width="9.140625" style="35"/>
  </cols>
  <sheetData>
    <row r="1" spans="1:34" ht="21.95" customHeight="1" x14ac:dyDescent="0.2">
      <c r="A1" s="14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53" t="s">
        <v>77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3"/>
      <c r="AD1" s="34"/>
    </row>
    <row r="2" spans="1:34" ht="5.0999999999999996" customHeight="1" thickBot="1" x14ac:dyDescent="0.25">
      <c r="A2" s="16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7"/>
      <c r="R2" s="1"/>
      <c r="S2" s="1"/>
      <c r="T2" s="1"/>
      <c r="U2" s="1"/>
      <c r="V2" s="1"/>
      <c r="W2" s="1"/>
      <c r="X2" s="1"/>
      <c r="Y2" s="1"/>
      <c r="Z2" s="36"/>
      <c r="AA2" s="36"/>
      <c r="AB2" s="36"/>
      <c r="AC2" s="36"/>
      <c r="AD2" s="39"/>
    </row>
    <row r="3" spans="1:34" ht="21.95" customHeight="1" thickBot="1" x14ac:dyDescent="0.25">
      <c r="A3" s="16" t="s">
        <v>0</v>
      </c>
      <c r="B3" s="17">
        <v>10</v>
      </c>
      <c r="C3" s="74" t="s">
        <v>16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38"/>
      <c r="Q3" s="75" t="s">
        <v>18</v>
      </c>
      <c r="R3" s="1"/>
      <c r="S3" s="1"/>
      <c r="T3" s="1"/>
      <c r="U3" s="1"/>
      <c r="V3" s="1"/>
      <c r="W3" s="1"/>
      <c r="X3" s="1"/>
      <c r="Y3" s="1"/>
      <c r="Z3" s="36"/>
      <c r="AA3" s="36"/>
      <c r="AB3" s="36"/>
      <c r="AC3" s="36"/>
      <c r="AD3" s="39"/>
    </row>
    <row r="4" spans="1:34" ht="5.0999999999999996" customHeight="1" thickBot="1" x14ac:dyDescent="0.3">
      <c r="A4" s="18"/>
      <c r="B4" s="19"/>
      <c r="C4" s="20"/>
      <c r="D4" s="20"/>
      <c r="E4" s="20"/>
      <c r="F4" s="40"/>
      <c r="G4" s="40"/>
      <c r="H4" s="40"/>
      <c r="I4" s="40"/>
      <c r="J4" s="40"/>
      <c r="K4" s="40"/>
      <c r="L4" s="40"/>
      <c r="M4" s="40"/>
      <c r="N4" s="40"/>
      <c r="O4" s="40"/>
      <c r="P4" s="21"/>
      <c r="Q4" s="19"/>
      <c r="R4" s="19"/>
      <c r="S4" s="19"/>
      <c r="T4" s="19"/>
      <c r="U4" s="19"/>
      <c r="V4" s="19"/>
      <c r="W4" s="19"/>
      <c r="X4" s="19"/>
      <c r="Y4" s="19"/>
      <c r="Z4" s="41"/>
      <c r="AA4" s="41"/>
      <c r="AB4" s="41"/>
      <c r="AC4" s="41"/>
      <c r="AD4" s="42"/>
    </row>
    <row r="5" spans="1:34" s="54" customFormat="1" ht="114.95" customHeight="1" thickBot="1" x14ac:dyDescent="0.25">
      <c r="A5" s="22" t="s">
        <v>2</v>
      </c>
      <c r="B5" s="22" t="s">
        <v>3</v>
      </c>
      <c r="C5" s="73" t="s">
        <v>19</v>
      </c>
      <c r="D5" s="73" t="s">
        <v>20</v>
      </c>
      <c r="E5" s="73" t="s">
        <v>21</v>
      </c>
      <c r="F5" s="73" t="s">
        <v>46</v>
      </c>
      <c r="G5" s="73" t="s">
        <v>22</v>
      </c>
      <c r="H5" s="73" t="s">
        <v>23</v>
      </c>
      <c r="I5" s="73" t="s">
        <v>24</v>
      </c>
      <c r="J5" s="92" t="s">
        <v>47</v>
      </c>
      <c r="K5" s="92" t="s">
        <v>25</v>
      </c>
      <c r="L5" s="76" t="s">
        <v>26</v>
      </c>
      <c r="M5" s="76" t="s">
        <v>48</v>
      </c>
      <c r="N5" s="76" t="s">
        <v>27</v>
      </c>
      <c r="O5" s="76" t="s">
        <v>28</v>
      </c>
      <c r="P5" s="76" t="s">
        <v>29</v>
      </c>
      <c r="Q5" s="76" t="s">
        <v>30</v>
      </c>
      <c r="R5" s="76" t="s">
        <v>31</v>
      </c>
      <c r="S5" s="76" t="s">
        <v>32</v>
      </c>
      <c r="T5" s="76" t="s">
        <v>33</v>
      </c>
      <c r="U5" s="76" t="s">
        <v>50</v>
      </c>
      <c r="V5" s="76" t="s">
        <v>49</v>
      </c>
      <c r="W5" s="76" t="s">
        <v>34</v>
      </c>
      <c r="X5" s="77" t="s">
        <v>37</v>
      </c>
      <c r="Y5" s="77" t="s">
        <v>38</v>
      </c>
      <c r="Z5" s="77" t="s">
        <v>39</v>
      </c>
      <c r="AA5" s="77" t="s">
        <v>40</v>
      </c>
      <c r="AB5" s="77" t="s">
        <v>41</v>
      </c>
      <c r="AC5" s="76" t="s">
        <v>42</v>
      </c>
      <c r="AD5" s="22" t="s">
        <v>14</v>
      </c>
      <c r="AE5" s="11" t="s">
        <v>4</v>
      </c>
    </row>
    <row r="6" spans="1:34" s="44" customFormat="1" ht="15.6" customHeight="1" x14ac:dyDescent="0.2">
      <c r="A6" s="156"/>
      <c r="B6" s="23" t="s">
        <v>5</v>
      </c>
      <c r="C6" s="78"/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94">
        <v>0</v>
      </c>
      <c r="K6" s="95">
        <v>0</v>
      </c>
      <c r="L6" s="96">
        <v>0</v>
      </c>
      <c r="M6" s="96">
        <v>0</v>
      </c>
      <c r="N6" s="96">
        <v>0</v>
      </c>
      <c r="O6" s="96">
        <v>0</v>
      </c>
      <c r="P6" s="96">
        <v>0</v>
      </c>
      <c r="Q6" s="96">
        <v>0</v>
      </c>
      <c r="R6" s="96">
        <v>0</v>
      </c>
      <c r="S6" s="96">
        <v>0</v>
      </c>
      <c r="T6" s="96">
        <v>1</v>
      </c>
      <c r="U6" s="96">
        <v>0</v>
      </c>
      <c r="V6" s="96">
        <v>0</v>
      </c>
      <c r="W6" s="96">
        <v>0</v>
      </c>
      <c r="X6" s="98">
        <v>1</v>
      </c>
      <c r="Y6" s="80">
        <v>0</v>
      </c>
      <c r="Z6" s="80">
        <v>0</v>
      </c>
      <c r="AA6" s="80">
        <v>0</v>
      </c>
      <c r="AB6" s="80">
        <v>0</v>
      </c>
      <c r="AC6" s="81">
        <v>1</v>
      </c>
      <c r="AD6" s="26" t="s">
        <v>6</v>
      </c>
      <c r="AE6" s="43"/>
      <c r="AF6" s="47"/>
      <c r="AG6" s="47"/>
      <c r="AH6" s="47"/>
    </row>
    <row r="7" spans="1:34" s="44" customFormat="1" ht="15.6" customHeight="1" x14ac:dyDescent="0.2">
      <c r="A7" s="154">
        <v>6.15</v>
      </c>
      <c r="B7" s="24" t="s">
        <v>7</v>
      </c>
      <c r="C7" s="82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99">
        <v>0</v>
      </c>
      <c r="K7" s="100">
        <v>0</v>
      </c>
      <c r="L7" s="101">
        <v>0</v>
      </c>
      <c r="M7" s="101">
        <v>1</v>
      </c>
      <c r="N7" s="101">
        <v>0</v>
      </c>
      <c r="O7" s="101">
        <v>0</v>
      </c>
      <c r="P7" s="101">
        <v>1</v>
      </c>
      <c r="Q7" s="101">
        <v>0</v>
      </c>
      <c r="R7" s="101">
        <v>0</v>
      </c>
      <c r="S7" s="101">
        <v>0</v>
      </c>
      <c r="T7" s="101">
        <v>0</v>
      </c>
      <c r="U7" s="101">
        <v>1</v>
      </c>
      <c r="V7" s="101">
        <v>0</v>
      </c>
      <c r="W7" s="101">
        <v>0</v>
      </c>
      <c r="X7" s="103">
        <v>0</v>
      </c>
      <c r="Y7" s="84">
        <v>0</v>
      </c>
      <c r="Z7" s="84">
        <v>0</v>
      </c>
      <c r="AA7" s="84">
        <v>0</v>
      </c>
      <c r="AB7" s="84">
        <v>0</v>
      </c>
      <c r="AC7" s="85"/>
      <c r="AD7" s="27">
        <f>SUM(C7:AB7)</f>
        <v>3</v>
      </c>
      <c r="AE7" s="12"/>
      <c r="AF7" s="47"/>
      <c r="AG7" s="47"/>
      <c r="AH7" s="47"/>
    </row>
    <row r="8" spans="1:34" s="44" customFormat="1" ht="15.6" customHeight="1" x14ac:dyDescent="0.2">
      <c r="A8" s="162" t="s">
        <v>43</v>
      </c>
      <c r="B8" s="24" t="s">
        <v>8</v>
      </c>
      <c r="C8" s="82">
        <f>C7</f>
        <v>0</v>
      </c>
      <c r="D8" s="86">
        <f t="shared" ref="D8:AB8" si="0">C8-D6+D7</f>
        <v>0</v>
      </c>
      <c r="E8" s="86">
        <f t="shared" si="0"/>
        <v>0</v>
      </c>
      <c r="F8" s="86">
        <f t="shared" si="0"/>
        <v>0</v>
      </c>
      <c r="G8" s="86">
        <f t="shared" si="0"/>
        <v>0</v>
      </c>
      <c r="H8" s="86">
        <f t="shared" si="0"/>
        <v>0</v>
      </c>
      <c r="I8" s="86">
        <f t="shared" si="0"/>
        <v>0</v>
      </c>
      <c r="J8" s="104">
        <f t="shared" si="0"/>
        <v>0</v>
      </c>
      <c r="K8" s="105">
        <f t="shared" si="0"/>
        <v>0</v>
      </c>
      <c r="L8" s="106">
        <f t="shared" si="0"/>
        <v>0</v>
      </c>
      <c r="M8" s="106">
        <f t="shared" si="0"/>
        <v>1</v>
      </c>
      <c r="N8" s="106">
        <f t="shared" si="0"/>
        <v>1</v>
      </c>
      <c r="O8" s="106">
        <f t="shared" si="0"/>
        <v>1</v>
      </c>
      <c r="P8" s="106">
        <f t="shared" si="0"/>
        <v>2</v>
      </c>
      <c r="Q8" s="106">
        <f t="shared" si="0"/>
        <v>2</v>
      </c>
      <c r="R8" s="106">
        <f t="shared" si="0"/>
        <v>2</v>
      </c>
      <c r="S8" s="106">
        <f t="shared" si="0"/>
        <v>2</v>
      </c>
      <c r="T8" s="106">
        <f t="shared" si="0"/>
        <v>1</v>
      </c>
      <c r="U8" s="106">
        <f t="shared" si="0"/>
        <v>2</v>
      </c>
      <c r="V8" s="106">
        <f t="shared" si="0"/>
        <v>2</v>
      </c>
      <c r="W8" s="106">
        <f t="shared" si="0"/>
        <v>2</v>
      </c>
      <c r="X8" s="108">
        <f>W8-X6+X7</f>
        <v>1</v>
      </c>
      <c r="Y8" s="87">
        <f t="shared" ref="Y8:Z8" si="1">X8-Y6+Y7</f>
        <v>1</v>
      </c>
      <c r="Z8" s="87">
        <f t="shared" si="1"/>
        <v>1</v>
      </c>
      <c r="AA8" s="87">
        <f t="shared" si="0"/>
        <v>1</v>
      </c>
      <c r="AB8" s="87">
        <f t="shared" si="0"/>
        <v>1</v>
      </c>
      <c r="AC8" s="88">
        <f>AB8-AC6</f>
        <v>0</v>
      </c>
      <c r="AD8" s="28"/>
      <c r="AE8" s="3">
        <f>MAX(C8:AC8)</f>
        <v>2</v>
      </c>
      <c r="AF8" s="47"/>
      <c r="AG8" s="47"/>
      <c r="AH8" s="47"/>
    </row>
    <row r="9" spans="1:34" s="44" customFormat="1" ht="15.6" customHeight="1" x14ac:dyDescent="0.2">
      <c r="A9" s="163"/>
      <c r="B9" s="24" t="s">
        <v>9</v>
      </c>
      <c r="C9" s="157"/>
      <c r="D9" s="158"/>
      <c r="E9" s="158"/>
      <c r="F9" s="89">
        <v>6.18</v>
      </c>
      <c r="G9" s="158"/>
      <c r="H9" s="158"/>
      <c r="I9" s="158"/>
      <c r="J9" s="158"/>
      <c r="K9" s="158"/>
      <c r="L9" s="109">
        <v>6.28</v>
      </c>
      <c r="M9" s="158"/>
      <c r="N9" s="158"/>
      <c r="O9" s="158"/>
      <c r="P9" s="109">
        <v>6.32</v>
      </c>
      <c r="Q9" s="158"/>
      <c r="R9" s="158"/>
      <c r="S9" s="158"/>
      <c r="T9" s="158"/>
      <c r="U9" s="109">
        <v>6.4</v>
      </c>
      <c r="V9" s="158"/>
      <c r="W9" s="158"/>
      <c r="X9" s="111">
        <v>6.46</v>
      </c>
      <c r="Y9" s="158"/>
      <c r="Z9" s="158"/>
      <c r="AA9" s="158"/>
      <c r="AB9" s="158"/>
      <c r="AC9" s="159">
        <v>6.52</v>
      </c>
      <c r="AD9" s="29">
        <f>52-15</f>
        <v>37</v>
      </c>
      <c r="AE9" s="12"/>
      <c r="AF9" s="47"/>
      <c r="AG9" s="47"/>
      <c r="AH9" s="47"/>
    </row>
    <row r="10" spans="1:34" s="44" customFormat="1" ht="15.6" customHeight="1" x14ac:dyDescent="0.2">
      <c r="A10" s="164"/>
      <c r="B10" s="25" t="s">
        <v>10</v>
      </c>
      <c r="C10" s="160">
        <v>6.15</v>
      </c>
      <c r="D10" s="161"/>
      <c r="E10" s="161"/>
      <c r="F10" s="90">
        <f>F9</f>
        <v>6.18</v>
      </c>
      <c r="G10" s="161"/>
      <c r="H10" s="161"/>
      <c r="I10" s="161"/>
      <c r="J10" s="161"/>
      <c r="K10" s="161"/>
      <c r="L10" s="112">
        <f>L9</f>
        <v>6.28</v>
      </c>
      <c r="M10" s="161"/>
      <c r="N10" s="161"/>
      <c r="O10" s="161"/>
      <c r="P10" s="112">
        <f>P9</f>
        <v>6.32</v>
      </c>
      <c r="Q10" s="161"/>
      <c r="R10" s="161"/>
      <c r="S10" s="161"/>
      <c r="T10" s="161"/>
      <c r="U10" s="112">
        <f>U9</f>
        <v>6.4</v>
      </c>
      <c r="V10" s="161"/>
      <c r="W10" s="161"/>
      <c r="X10" s="114">
        <f>X9</f>
        <v>6.46</v>
      </c>
      <c r="Y10" s="161"/>
      <c r="Z10" s="161"/>
      <c r="AA10" s="161"/>
      <c r="AB10" s="161"/>
      <c r="AC10" s="153"/>
      <c r="AD10" s="28"/>
      <c r="AE10" s="13"/>
      <c r="AF10" s="47"/>
      <c r="AG10" s="47"/>
      <c r="AH10" s="47"/>
    </row>
    <row r="11" spans="1:34" s="44" customFormat="1" ht="15.6" customHeight="1" thickBot="1" x14ac:dyDescent="0.25">
      <c r="A11" s="155">
        <v>539</v>
      </c>
      <c r="B11" s="49" t="s">
        <v>11</v>
      </c>
      <c r="C11" s="145" t="s">
        <v>73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1"/>
      <c r="AD11" s="52"/>
      <c r="AE11" s="3"/>
      <c r="AF11" s="47"/>
      <c r="AG11" s="47"/>
      <c r="AH11" s="47"/>
    </row>
    <row r="12" spans="1:34" ht="15.6" customHeight="1" x14ac:dyDescent="0.2">
      <c r="A12" s="156"/>
      <c r="B12" s="23" t="s">
        <v>5</v>
      </c>
      <c r="C12" s="78"/>
      <c r="D12" s="79" t="s">
        <v>45</v>
      </c>
      <c r="E12" s="79" t="s">
        <v>45</v>
      </c>
      <c r="F12" s="79" t="s">
        <v>45</v>
      </c>
      <c r="G12" s="79" t="s">
        <v>45</v>
      </c>
      <c r="H12" s="79" t="s">
        <v>45</v>
      </c>
      <c r="I12" s="79" t="s">
        <v>45</v>
      </c>
      <c r="J12" s="94" t="s">
        <v>45</v>
      </c>
      <c r="K12" s="95" t="s">
        <v>45</v>
      </c>
      <c r="L12" s="96" t="s">
        <v>45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</v>
      </c>
      <c r="T12" s="96">
        <v>1</v>
      </c>
      <c r="U12" s="96">
        <v>4</v>
      </c>
      <c r="V12" s="96">
        <v>0</v>
      </c>
      <c r="W12" s="96">
        <v>1</v>
      </c>
      <c r="X12" s="98">
        <v>1</v>
      </c>
      <c r="Y12" s="80">
        <v>0</v>
      </c>
      <c r="Z12" s="80">
        <v>1</v>
      </c>
      <c r="AA12" s="80">
        <v>0</v>
      </c>
      <c r="AB12" s="80">
        <v>1</v>
      </c>
      <c r="AC12" s="81">
        <v>1</v>
      </c>
      <c r="AD12" s="26" t="s">
        <v>6</v>
      </c>
      <c r="AE12" s="43"/>
      <c r="AF12" s="47"/>
      <c r="AG12" s="47"/>
      <c r="AH12" s="47"/>
    </row>
    <row r="13" spans="1:34" ht="15.6" customHeight="1" x14ac:dyDescent="0.2">
      <c r="A13" s="154">
        <v>7.33</v>
      </c>
      <c r="B13" s="24" t="s">
        <v>7</v>
      </c>
      <c r="C13" s="82" t="s">
        <v>45</v>
      </c>
      <c r="D13" s="83" t="s">
        <v>45</v>
      </c>
      <c r="E13" s="83" t="s">
        <v>45</v>
      </c>
      <c r="F13" s="83" t="s">
        <v>45</v>
      </c>
      <c r="G13" s="83" t="s">
        <v>45</v>
      </c>
      <c r="H13" s="83" t="s">
        <v>45</v>
      </c>
      <c r="I13" s="83" t="s">
        <v>45</v>
      </c>
      <c r="J13" s="99" t="s">
        <v>45</v>
      </c>
      <c r="K13" s="100" t="s">
        <v>45</v>
      </c>
      <c r="L13" s="101">
        <v>0</v>
      </c>
      <c r="M13" s="101">
        <v>1</v>
      </c>
      <c r="N13" s="101">
        <v>0</v>
      </c>
      <c r="O13" s="101">
        <v>2</v>
      </c>
      <c r="P13" s="101">
        <v>1</v>
      </c>
      <c r="Q13" s="101">
        <v>1</v>
      </c>
      <c r="R13" s="101">
        <v>2</v>
      </c>
      <c r="S13" s="101">
        <v>0</v>
      </c>
      <c r="T13" s="101">
        <v>0</v>
      </c>
      <c r="U13" s="101">
        <v>1</v>
      </c>
      <c r="V13" s="101">
        <v>1</v>
      </c>
      <c r="W13" s="101">
        <v>0</v>
      </c>
      <c r="X13" s="103">
        <v>1</v>
      </c>
      <c r="Y13" s="84">
        <v>0</v>
      </c>
      <c r="Z13" s="84">
        <v>0</v>
      </c>
      <c r="AA13" s="84">
        <v>0</v>
      </c>
      <c r="AB13" s="84">
        <v>0</v>
      </c>
      <c r="AC13" s="85"/>
      <c r="AD13" s="27">
        <f>SUM(C13:AB13)</f>
        <v>10</v>
      </c>
      <c r="AE13" s="12"/>
      <c r="AF13" s="47"/>
      <c r="AG13" s="47"/>
      <c r="AH13" s="47"/>
    </row>
    <row r="14" spans="1:34" ht="15.6" customHeight="1" x14ac:dyDescent="0.2">
      <c r="A14" s="162" t="s">
        <v>44</v>
      </c>
      <c r="B14" s="24" t="s">
        <v>8</v>
      </c>
      <c r="C14" s="82" t="s">
        <v>45</v>
      </c>
      <c r="D14" s="86" t="s">
        <v>45</v>
      </c>
      <c r="E14" s="86" t="s">
        <v>45</v>
      </c>
      <c r="F14" s="86" t="s">
        <v>45</v>
      </c>
      <c r="G14" s="86" t="s">
        <v>45</v>
      </c>
      <c r="H14" s="86" t="s">
        <v>45</v>
      </c>
      <c r="I14" s="86" t="s">
        <v>45</v>
      </c>
      <c r="J14" s="104" t="s">
        <v>45</v>
      </c>
      <c r="K14" s="105" t="s">
        <v>45</v>
      </c>
      <c r="L14" s="106">
        <f>L13</f>
        <v>0</v>
      </c>
      <c r="M14" s="106">
        <f t="shared" ref="M14" si="2">L14-M12+M13</f>
        <v>1</v>
      </c>
      <c r="N14" s="106">
        <f t="shared" ref="N14:W14" si="3">M14-N12+N13</f>
        <v>1</v>
      </c>
      <c r="O14" s="106">
        <f t="shared" si="3"/>
        <v>3</v>
      </c>
      <c r="P14" s="106">
        <f t="shared" si="3"/>
        <v>4</v>
      </c>
      <c r="Q14" s="106">
        <f t="shared" si="3"/>
        <v>5</v>
      </c>
      <c r="R14" s="106">
        <f t="shared" si="3"/>
        <v>7</v>
      </c>
      <c r="S14" s="106">
        <f t="shared" si="3"/>
        <v>7</v>
      </c>
      <c r="T14" s="106">
        <f t="shared" si="3"/>
        <v>6</v>
      </c>
      <c r="U14" s="106">
        <f t="shared" si="3"/>
        <v>3</v>
      </c>
      <c r="V14" s="106">
        <f t="shared" si="3"/>
        <v>4</v>
      </c>
      <c r="W14" s="106">
        <f t="shared" si="3"/>
        <v>3</v>
      </c>
      <c r="X14" s="108">
        <f>W14-X12+X13</f>
        <v>3</v>
      </c>
      <c r="Y14" s="87">
        <f t="shared" ref="Y14:AB14" si="4">X14-Y12+Y13</f>
        <v>3</v>
      </c>
      <c r="Z14" s="87">
        <f t="shared" si="4"/>
        <v>2</v>
      </c>
      <c r="AA14" s="87">
        <f t="shared" si="4"/>
        <v>2</v>
      </c>
      <c r="AB14" s="87">
        <f t="shared" si="4"/>
        <v>1</v>
      </c>
      <c r="AC14" s="88">
        <f>AB14-AC12</f>
        <v>0</v>
      </c>
      <c r="AD14" s="28"/>
      <c r="AE14" s="3">
        <f>MAX(C14:AC14)</f>
        <v>7</v>
      </c>
      <c r="AF14" s="47"/>
      <c r="AG14" s="47"/>
      <c r="AH14" s="47"/>
    </row>
    <row r="15" spans="1:34" ht="15.6" customHeight="1" x14ac:dyDescent="0.2">
      <c r="A15" s="163"/>
      <c r="B15" s="24" t="s">
        <v>9</v>
      </c>
      <c r="C15" s="157"/>
      <c r="D15" s="158"/>
      <c r="E15" s="158"/>
      <c r="F15" s="89" t="s">
        <v>45</v>
      </c>
      <c r="G15" s="158"/>
      <c r="H15" s="158"/>
      <c r="I15" s="158"/>
      <c r="J15" s="158"/>
      <c r="K15" s="158"/>
      <c r="L15" s="109">
        <v>7.33</v>
      </c>
      <c r="M15" s="158"/>
      <c r="N15" s="158"/>
      <c r="O15" s="158"/>
      <c r="P15" s="109">
        <v>7.39</v>
      </c>
      <c r="Q15" s="158"/>
      <c r="R15" s="158"/>
      <c r="S15" s="158"/>
      <c r="T15" s="158"/>
      <c r="U15" s="109">
        <v>7.48</v>
      </c>
      <c r="V15" s="158"/>
      <c r="W15" s="158"/>
      <c r="X15" s="111">
        <v>7.53</v>
      </c>
      <c r="Y15" s="158"/>
      <c r="Z15" s="158"/>
      <c r="AA15" s="158"/>
      <c r="AB15" s="158"/>
      <c r="AC15" s="159">
        <v>8</v>
      </c>
      <c r="AD15" s="29">
        <v>27</v>
      </c>
      <c r="AE15" s="12"/>
      <c r="AF15" s="47"/>
      <c r="AG15" s="47"/>
      <c r="AH15" s="47"/>
    </row>
    <row r="16" spans="1:34" ht="15.6" customHeight="1" x14ac:dyDescent="0.2">
      <c r="A16" s="164"/>
      <c r="B16" s="25" t="s">
        <v>10</v>
      </c>
      <c r="C16" s="160" t="s">
        <v>45</v>
      </c>
      <c r="D16" s="161"/>
      <c r="E16" s="161"/>
      <c r="F16" s="90" t="s">
        <v>45</v>
      </c>
      <c r="G16" s="161"/>
      <c r="H16" s="161"/>
      <c r="I16" s="161"/>
      <c r="J16" s="161"/>
      <c r="K16" s="161"/>
      <c r="L16" s="112" t="s">
        <v>45</v>
      </c>
      <c r="M16" s="161"/>
      <c r="N16" s="161"/>
      <c r="O16" s="161"/>
      <c r="P16" s="112">
        <f>P15</f>
        <v>7.39</v>
      </c>
      <c r="Q16" s="161"/>
      <c r="R16" s="161"/>
      <c r="S16" s="161"/>
      <c r="T16" s="161"/>
      <c r="U16" s="112">
        <f>U15</f>
        <v>7.48</v>
      </c>
      <c r="V16" s="161"/>
      <c r="W16" s="161"/>
      <c r="X16" s="114">
        <v>7.54</v>
      </c>
      <c r="Y16" s="161"/>
      <c r="Z16" s="161"/>
      <c r="AA16" s="161"/>
      <c r="AB16" s="161"/>
      <c r="AC16" s="153"/>
      <c r="AD16" s="28"/>
      <c r="AE16" s="13"/>
      <c r="AF16" s="47"/>
      <c r="AG16" s="47"/>
      <c r="AH16" s="47"/>
    </row>
    <row r="17" spans="1:34" ht="15.6" customHeight="1" thickBot="1" x14ac:dyDescent="0.25">
      <c r="A17" s="155">
        <v>202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1"/>
      <c r="AD17" s="52"/>
      <c r="AE17" s="3"/>
      <c r="AF17" s="47"/>
      <c r="AG17" s="47"/>
      <c r="AH17" s="47"/>
    </row>
    <row r="18" spans="1:34" ht="15.6" customHeight="1" x14ac:dyDescent="0.2">
      <c r="A18" s="156"/>
      <c r="B18" s="23" t="s">
        <v>5</v>
      </c>
      <c r="C18" s="78"/>
      <c r="D18" s="79" t="s">
        <v>45</v>
      </c>
      <c r="E18" s="79" t="s">
        <v>45</v>
      </c>
      <c r="F18" s="79" t="s">
        <v>45</v>
      </c>
      <c r="G18" s="79" t="s">
        <v>45</v>
      </c>
      <c r="H18" s="79" t="s">
        <v>45</v>
      </c>
      <c r="I18" s="79" t="s">
        <v>45</v>
      </c>
      <c r="J18" s="94" t="s">
        <v>45</v>
      </c>
      <c r="K18" s="95" t="s">
        <v>45</v>
      </c>
      <c r="L18" s="96" t="s">
        <v>45</v>
      </c>
      <c r="M18" s="96">
        <v>0</v>
      </c>
      <c r="N18" s="96">
        <v>0</v>
      </c>
      <c r="O18" s="96">
        <v>0</v>
      </c>
      <c r="P18" s="96">
        <v>1</v>
      </c>
      <c r="Q18" s="96">
        <v>2</v>
      </c>
      <c r="R18" s="96">
        <v>4</v>
      </c>
      <c r="S18" s="96">
        <v>0</v>
      </c>
      <c r="T18" s="96">
        <v>10</v>
      </c>
      <c r="U18" s="96">
        <v>8</v>
      </c>
      <c r="V18" s="96">
        <v>7</v>
      </c>
      <c r="W18" s="96">
        <v>2</v>
      </c>
      <c r="X18" s="98">
        <v>2</v>
      </c>
      <c r="Y18" s="80">
        <v>0</v>
      </c>
      <c r="Z18" s="80">
        <v>2</v>
      </c>
      <c r="AA18" s="80">
        <v>0</v>
      </c>
      <c r="AB18" s="80">
        <v>0</v>
      </c>
      <c r="AC18" s="81">
        <v>2</v>
      </c>
      <c r="AD18" s="26" t="s">
        <v>6</v>
      </c>
      <c r="AE18" s="43"/>
      <c r="AF18" s="47"/>
      <c r="AG18" s="47"/>
      <c r="AH18" s="47"/>
    </row>
    <row r="19" spans="1:34" ht="15.6" customHeight="1" x14ac:dyDescent="0.2">
      <c r="A19" s="154">
        <v>9.0500000000000007</v>
      </c>
      <c r="B19" s="24" t="s">
        <v>7</v>
      </c>
      <c r="C19" s="82" t="s">
        <v>45</v>
      </c>
      <c r="D19" s="83" t="s">
        <v>45</v>
      </c>
      <c r="E19" s="83" t="s">
        <v>45</v>
      </c>
      <c r="F19" s="83" t="s">
        <v>45</v>
      </c>
      <c r="G19" s="83" t="s">
        <v>45</v>
      </c>
      <c r="H19" s="83" t="s">
        <v>45</v>
      </c>
      <c r="I19" s="83" t="s">
        <v>45</v>
      </c>
      <c r="J19" s="99" t="s">
        <v>45</v>
      </c>
      <c r="K19" s="100" t="s">
        <v>45</v>
      </c>
      <c r="L19" s="101">
        <v>4</v>
      </c>
      <c r="M19" s="101">
        <v>1</v>
      </c>
      <c r="N19" s="101">
        <v>0</v>
      </c>
      <c r="O19" s="101">
        <v>8</v>
      </c>
      <c r="P19" s="101">
        <v>11</v>
      </c>
      <c r="Q19" s="101">
        <v>3</v>
      </c>
      <c r="R19" s="101">
        <v>2</v>
      </c>
      <c r="S19" s="101">
        <v>2</v>
      </c>
      <c r="T19" s="101">
        <v>4</v>
      </c>
      <c r="U19" s="101">
        <v>4</v>
      </c>
      <c r="V19" s="101">
        <v>0</v>
      </c>
      <c r="W19" s="101">
        <v>0</v>
      </c>
      <c r="X19" s="103">
        <v>1</v>
      </c>
      <c r="Y19" s="84">
        <v>0</v>
      </c>
      <c r="Z19" s="84">
        <v>0</v>
      </c>
      <c r="AA19" s="84">
        <v>0</v>
      </c>
      <c r="AB19" s="84">
        <v>0</v>
      </c>
      <c r="AC19" s="85"/>
      <c r="AD19" s="27">
        <f>SUM(C19:AB19)</f>
        <v>40</v>
      </c>
      <c r="AE19" s="12"/>
      <c r="AF19" s="47"/>
      <c r="AG19" s="47"/>
      <c r="AH19" s="47"/>
    </row>
    <row r="20" spans="1:34" ht="15.6" customHeight="1" x14ac:dyDescent="0.2">
      <c r="A20" s="162" t="s">
        <v>44</v>
      </c>
      <c r="B20" s="24" t="s">
        <v>8</v>
      </c>
      <c r="C20" s="82" t="s">
        <v>45</v>
      </c>
      <c r="D20" s="86" t="s">
        <v>45</v>
      </c>
      <c r="E20" s="86" t="s">
        <v>45</v>
      </c>
      <c r="F20" s="86" t="s">
        <v>45</v>
      </c>
      <c r="G20" s="86" t="s">
        <v>45</v>
      </c>
      <c r="H20" s="86" t="s">
        <v>45</v>
      </c>
      <c r="I20" s="86" t="s">
        <v>45</v>
      </c>
      <c r="J20" s="104" t="s">
        <v>45</v>
      </c>
      <c r="K20" s="105" t="s">
        <v>45</v>
      </c>
      <c r="L20" s="106">
        <f>L19</f>
        <v>4</v>
      </c>
      <c r="M20" s="106">
        <f t="shared" ref="M20" si="5">L20-M18+M19</f>
        <v>5</v>
      </c>
      <c r="N20" s="106">
        <f t="shared" ref="N20:W20" si="6">M20-N18+N19</f>
        <v>5</v>
      </c>
      <c r="O20" s="106">
        <f t="shared" si="6"/>
        <v>13</v>
      </c>
      <c r="P20" s="106">
        <f t="shared" si="6"/>
        <v>23</v>
      </c>
      <c r="Q20" s="106">
        <f t="shared" si="6"/>
        <v>24</v>
      </c>
      <c r="R20" s="106">
        <f t="shared" si="6"/>
        <v>22</v>
      </c>
      <c r="S20" s="106">
        <f t="shared" si="6"/>
        <v>24</v>
      </c>
      <c r="T20" s="106">
        <f t="shared" si="6"/>
        <v>18</v>
      </c>
      <c r="U20" s="106">
        <f t="shared" si="6"/>
        <v>14</v>
      </c>
      <c r="V20" s="106">
        <f t="shared" si="6"/>
        <v>7</v>
      </c>
      <c r="W20" s="106">
        <f t="shared" si="6"/>
        <v>5</v>
      </c>
      <c r="X20" s="108">
        <f>W20-X18+X19</f>
        <v>4</v>
      </c>
      <c r="Y20" s="87">
        <f t="shared" ref="Y20:AB20" si="7">X20-Y18+Y19</f>
        <v>4</v>
      </c>
      <c r="Z20" s="87">
        <f t="shared" si="7"/>
        <v>2</v>
      </c>
      <c r="AA20" s="87">
        <f t="shared" si="7"/>
        <v>2</v>
      </c>
      <c r="AB20" s="87">
        <f t="shared" si="7"/>
        <v>2</v>
      </c>
      <c r="AC20" s="88">
        <f>AB20-AC18</f>
        <v>0</v>
      </c>
      <c r="AD20" s="28"/>
      <c r="AE20" s="3">
        <f>MAX(C20:AC20)</f>
        <v>24</v>
      </c>
      <c r="AF20" s="47"/>
      <c r="AG20" s="47"/>
      <c r="AH20" s="47"/>
    </row>
    <row r="21" spans="1:34" ht="15.6" customHeight="1" x14ac:dyDescent="0.2">
      <c r="A21" s="163"/>
      <c r="B21" s="24" t="s">
        <v>9</v>
      </c>
      <c r="C21" s="157"/>
      <c r="D21" s="158"/>
      <c r="E21" s="158"/>
      <c r="F21" s="89" t="s">
        <v>45</v>
      </c>
      <c r="G21" s="158"/>
      <c r="H21" s="158"/>
      <c r="I21" s="158"/>
      <c r="J21" s="158"/>
      <c r="K21" s="158"/>
      <c r="L21" s="109">
        <v>9.0500000000000007</v>
      </c>
      <c r="M21" s="158"/>
      <c r="N21" s="158"/>
      <c r="O21" s="158"/>
      <c r="P21" s="109">
        <v>9.1</v>
      </c>
      <c r="Q21" s="158"/>
      <c r="R21" s="158"/>
      <c r="S21" s="158"/>
      <c r="T21" s="158"/>
      <c r="U21" s="109">
        <v>9.19</v>
      </c>
      <c r="V21" s="158"/>
      <c r="W21" s="158"/>
      <c r="X21" s="111">
        <v>9.25</v>
      </c>
      <c r="Y21" s="158"/>
      <c r="Z21" s="158"/>
      <c r="AA21" s="158"/>
      <c r="AB21" s="158"/>
      <c r="AC21" s="159">
        <v>9.32</v>
      </c>
      <c r="AD21" s="29">
        <v>27</v>
      </c>
      <c r="AE21" s="12"/>
      <c r="AF21" s="47"/>
      <c r="AG21" s="47"/>
      <c r="AH21" s="47"/>
    </row>
    <row r="22" spans="1:34" ht="15.6" customHeight="1" x14ac:dyDescent="0.2">
      <c r="A22" s="164"/>
      <c r="B22" s="25" t="s">
        <v>10</v>
      </c>
      <c r="C22" s="160" t="s">
        <v>45</v>
      </c>
      <c r="D22" s="161"/>
      <c r="E22" s="161"/>
      <c r="F22" s="90" t="s">
        <v>45</v>
      </c>
      <c r="G22" s="161"/>
      <c r="H22" s="161"/>
      <c r="I22" s="161"/>
      <c r="J22" s="161"/>
      <c r="K22" s="161"/>
      <c r="L22" s="112" t="s">
        <v>45</v>
      </c>
      <c r="M22" s="161"/>
      <c r="N22" s="161"/>
      <c r="O22" s="161"/>
      <c r="P22" s="112">
        <v>9.11</v>
      </c>
      <c r="Q22" s="161"/>
      <c r="R22" s="161"/>
      <c r="S22" s="161"/>
      <c r="T22" s="161"/>
      <c r="U22" s="112">
        <v>9.1999999999999993</v>
      </c>
      <c r="V22" s="161"/>
      <c r="W22" s="161"/>
      <c r="X22" s="114">
        <f>X21</f>
        <v>9.25</v>
      </c>
      <c r="Y22" s="161"/>
      <c r="Z22" s="161"/>
      <c r="AA22" s="161"/>
      <c r="AB22" s="161"/>
      <c r="AC22" s="153"/>
      <c r="AD22" s="28"/>
      <c r="AE22" s="13"/>
      <c r="AF22" s="47"/>
      <c r="AG22" s="47"/>
      <c r="AH22" s="47"/>
    </row>
    <row r="23" spans="1:34" ht="15.6" customHeight="1" thickBot="1" x14ac:dyDescent="0.25">
      <c r="A23" s="155">
        <v>202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1"/>
      <c r="AD23" s="52"/>
      <c r="AE23" s="3"/>
      <c r="AF23" s="47"/>
      <c r="AG23" s="47"/>
      <c r="AH23" s="47"/>
    </row>
    <row r="24" spans="1:34" ht="15.6" customHeight="1" x14ac:dyDescent="0.2">
      <c r="A24" s="156"/>
      <c r="B24" s="23" t="s">
        <v>5</v>
      </c>
      <c r="C24" s="78"/>
      <c r="D24" s="79" t="s">
        <v>45</v>
      </c>
      <c r="E24" s="79" t="s">
        <v>45</v>
      </c>
      <c r="F24" s="79" t="s">
        <v>45</v>
      </c>
      <c r="G24" s="79" t="s">
        <v>45</v>
      </c>
      <c r="H24" s="79" t="s">
        <v>45</v>
      </c>
      <c r="I24" s="79" t="s">
        <v>45</v>
      </c>
      <c r="J24" s="94" t="s">
        <v>45</v>
      </c>
      <c r="K24" s="95" t="s">
        <v>45</v>
      </c>
      <c r="L24" s="96" t="s">
        <v>45</v>
      </c>
      <c r="M24" s="96">
        <v>0</v>
      </c>
      <c r="N24" s="96">
        <v>0</v>
      </c>
      <c r="O24" s="96">
        <v>0</v>
      </c>
      <c r="P24" s="96">
        <v>0</v>
      </c>
      <c r="Q24" s="96">
        <v>1</v>
      </c>
      <c r="R24" s="96">
        <v>1</v>
      </c>
      <c r="S24" s="96">
        <v>0</v>
      </c>
      <c r="T24" s="96">
        <v>8</v>
      </c>
      <c r="U24" s="96">
        <v>13</v>
      </c>
      <c r="V24" s="96">
        <v>6</v>
      </c>
      <c r="W24" s="96">
        <v>0</v>
      </c>
      <c r="X24" s="98">
        <v>1</v>
      </c>
      <c r="Y24" s="80">
        <v>5</v>
      </c>
      <c r="Z24" s="80">
        <v>3</v>
      </c>
      <c r="AA24" s="80">
        <v>4</v>
      </c>
      <c r="AB24" s="80">
        <v>2</v>
      </c>
      <c r="AC24" s="81">
        <v>1</v>
      </c>
      <c r="AD24" s="26" t="s">
        <v>6</v>
      </c>
      <c r="AE24" s="43"/>
      <c r="AF24" s="47"/>
      <c r="AG24" s="47"/>
      <c r="AH24" s="47"/>
    </row>
    <row r="25" spans="1:34" ht="15.6" customHeight="1" x14ac:dyDescent="0.2">
      <c r="A25" s="154">
        <v>10.35</v>
      </c>
      <c r="B25" s="24" t="s">
        <v>7</v>
      </c>
      <c r="C25" s="82" t="s">
        <v>45</v>
      </c>
      <c r="D25" s="83" t="s">
        <v>45</v>
      </c>
      <c r="E25" s="83" t="s">
        <v>45</v>
      </c>
      <c r="F25" s="83" t="s">
        <v>45</v>
      </c>
      <c r="G25" s="83" t="s">
        <v>45</v>
      </c>
      <c r="H25" s="83" t="s">
        <v>45</v>
      </c>
      <c r="I25" s="83" t="s">
        <v>45</v>
      </c>
      <c r="J25" s="99" t="s">
        <v>45</v>
      </c>
      <c r="K25" s="100" t="s">
        <v>45</v>
      </c>
      <c r="L25" s="101">
        <v>5</v>
      </c>
      <c r="M25" s="101">
        <v>2</v>
      </c>
      <c r="N25" s="101">
        <v>1</v>
      </c>
      <c r="O25" s="101">
        <v>5</v>
      </c>
      <c r="P25" s="101">
        <v>6</v>
      </c>
      <c r="Q25" s="101">
        <v>2</v>
      </c>
      <c r="R25" s="101">
        <v>8</v>
      </c>
      <c r="S25" s="101">
        <v>2</v>
      </c>
      <c r="T25" s="101">
        <v>2</v>
      </c>
      <c r="U25" s="101">
        <v>7</v>
      </c>
      <c r="V25" s="101">
        <v>3</v>
      </c>
      <c r="W25" s="101">
        <v>2</v>
      </c>
      <c r="X25" s="103">
        <v>0</v>
      </c>
      <c r="Y25" s="84">
        <v>0</v>
      </c>
      <c r="Z25" s="84">
        <v>0</v>
      </c>
      <c r="AA25" s="84">
        <v>0</v>
      </c>
      <c r="AB25" s="84">
        <v>0</v>
      </c>
      <c r="AC25" s="85"/>
      <c r="AD25" s="27">
        <f>SUM(C25:AB25)</f>
        <v>45</v>
      </c>
      <c r="AE25" s="12"/>
      <c r="AF25" s="47"/>
      <c r="AG25" s="47"/>
      <c r="AH25" s="47"/>
    </row>
    <row r="26" spans="1:34" ht="15.6" customHeight="1" x14ac:dyDescent="0.2">
      <c r="A26" s="162" t="s">
        <v>44</v>
      </c>
      <c r="B26" s="24" t="s">
        <v>8</v>
      </c>
      <c r="C26" s="82" t="s">
        <v>45</v>
      </c>
      <c r="D26" s="86" t="s">
        <v>45</v>
      </c>
      <c r="E26" s="86" t="s">
        <v>45</v>
      </c>
      <c r="F26" s="86" t="s">
        <v>45</v>
      </c>
      <c r="G26" s="86" t="s">
        <v>45</v>
      </c>
      <c r="H26" s="86" t="s">
        <v>45</v>
      </c>
      <c r="I26" s="86" t="s">
        <v>45</v>
      </c>
      <c r="J26" s="104" t="s">
        <v>45</v>
      </c>
      <c r="K26" s="105" t="s">
        <v>45</v>
      </c>
      <c r="L26" s="106">
        <f>L25</f>
        <v>5</v>
      </c>
      <c r="M26" s="106">
        <f t="shared" ref="M26" si="8">L26-M24+M25</f>
        <v>7</v>
      </c>
      <c r="N26" s="106">
        <f t="shared" ref="N26:W26" si="9">M26-N24+N25</f>
        <v>8</v>
      </c>
      <c r="O26" s="106">
        <f t="shared" si="9"/>
        <v>13</v>
      </c>
      <c r="P26" s="106">
        <f t="shared" si="9"/>
        <v>19</v>
      </c>
      <c r="Q26" s="106">
        <f t="shared" si="9"/>
        <v>20</v>
      </c>
      <c r="R26" s="106">
        <f t="shared" si="9"/>
        <v>27</v>
      </c>
      <c r="S26" s="106">
        <f t="shared" si="9"/>
        <v>29</v>
      </c>
      <c r="T26" s="106">
        <f t="shared" si="9"/>
        <v>23</v>
      </c>
      <c r="U26" s="106">
        <f t="shared" si="9"/>
        <v>17</v>
      </c>
      <c r="V26" s="106">
        <f t="shared" si="9"/>
        <v>14</v>
      </c>
      <c r="W26" s="106">
        <f t="shared" si="9"/>
        <v>16</v>
      </c>
      <c r="X26" s="108">
        <f>W26-X24+X25</f>
        <v>15</v>
      </c>
      <c r="Y26" s="87">
        <f t="shared" ref="Y26:AB26" si="10">X26-Y24+Y25</f>
        <v>10</v>
      </c>
      <c r="Z26" s="87">
        <f t="shared" si="10"/>
        <v>7</v>
      </c>
      <c r="AA26" s="87">
        <f t="shared" si="10"/>
        <v>3</v>
      </c>
      <c r="AB26" s="87">
        <f t="shared" si="10"/>
        <v>1</v>
      </c>
      <c r="AC26" s="88">
        <f>AB26-AC24</f>
        <v>0</v>
      </c>
      <c r="AD26" s="28"/>
      <c r="AE26" s="3">
        <f>MAX(C26:AC26)</f>
        <v>29</v>
      </c>
      <c r="AF26" s="47"/>
      <c r="AG26" s="47"/>
      <c r="AH26" s="47"/>
    </row>
    <row r="27" spans="1:34" ht="15.6" customHeight="1" x14ac:dyDescent="0.2">
      <c r="A27" s="163"/>
      <c r="B27" s="24" t="s">
        <v>9</v>
      </c>
      <c r="C27" s="157"/>
      <c r="D27" s="158"/>
      <c r="E27" s="158"/>
      <c r="F27" s="89" t="s">
        <v>45</v>
      </c>
      <c r="G27" s="158"/>
      <c r="H27" s="158"/>
      <c r="I27" s="158"/>
      <c r="J27" s="158"/>
      <c r="K27" s="158"/>
      <c r="L27" s="109">
        <v>10.35</v>
      </c>
      <c r="M27" s="158"/>
      <c r="N27" s="158"/>
      <c r="O27" s="158"/>
      <c r="P27" s="109">
        <v>10.4</v>
      </c>
      <c r="Q27" s="158"/>
      <c r="R27" s="158"/>
      <c r="S27" s="158"/>
      <c r="T27" s="158"/>
      <c r="U27" s="109">
        <v>10.5</v>
      </c>
      <c r="V27" s="158"/>
      <c r="W27" s="158"/>
      <c r="X27" s="111">
        <v>10.57</v>
      </c>
      <c r="Y27" s="158"/>
      <c r="Z27" s="158"/>
      <c r="AA27" s="158"/>
      <c r="AB27" s="158"/>
      <c r="AC27" s="159">
        <v>11.04</v>
      </c>
      <c r="AD27" s="29">
        <v>29</v>
      </c>
      <c r="AE27" s="12"/>
      <c r="AF27" s="47"/>
      <c r="AG27" s="47"/>
      <c r="AH27" s="47"/>
    </row>
    <row r="28" spans="1:34" ht="15.6" customHeight="1" x14ac:dyDescent="0.2">
      <c r="A28" s="164"/>
      <c r="B28" s="25" t="s">
        <v>10</v>
      </c>
      <c r="C28" s="160" t="s">
        <v>45</v>
      </c>
      <c r="D28" s="161"/>
      <c r="E28" s="161"/>
      <c r="F28" s="90" t="s">
        <v>45</v>
      </c>
      <c r="G28" s="161"/>
      <c r="H28" s="161"/>
      <c r="I28" s="161"/>
      <c r="J28" s="161"/>
      <c r="K28" s="161"/>
      <c r="L28" s="112" t="s">
        <v>45</v>
      </c>
      <c r="M28" s="161"/>
      <c r="N28" s="161"/>
      <c r="O28" s="161"/>
      <c r="P28" s="112">
        <v>10.41</v>
      </c>
      <c r="Q28" s="161"/>
      <c r="R28" s="161"/>
      <c r="S28" s="161"/>
      <c r="T28" s="161"/>
      <c r="U28" s="112">
        <f>U27</f>
        <v>10.5</v>
      </c>
      <c r="V28" s="161"/>
      <c r="W28" s="161"/>
      <c r="X28" s="114">
        <f>X27</f>
        <v>10.57</v>
      </c>
      <c r="Y28" s="161"/>
      <c r="Z28" s="161"/>
      <c r="AA28" s="161"/>
      <c r="AB28" s="161"/>
      <c r="AC28" s="153"/>
      <c r="AD28" s="28"/>
      <c r="AE28" s="13"/>
      <c r="AF28" s="47"/>
      <c r="AG28" s="47"/>
      <c r="AH28" s="47"/>
    </row>
    <row r="29" spans="1:34" ht="15.6" customHeight="1" thickBot="1" x14ac:dyDescent="0.25">
      <c r="A29" s="155">
        <v>202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1"/>
      <c r="AD29" s="52"/>
      <c r="AE29" s="3"/>
      <c r="AF29" s="47"/>
      <c r="AG29" s="47"/>
      <c r="AH29" s="47"/>
    </row>
    <row r="30" spans="1:34" ht="15.6" customHeight="1" x14ac:dyDescent="0.2">
      <c r="A30" s="156"/>
      <c r="B30" s="23" t="s">
        <v>5</v>
      </c>
      <c r="C30" s="78"/>
      <c r="D30" s="79" t="s">
        <v>45</v>
      </c>
      <c r="E30" s="79" t="s">
        <v>45</v>
      </c>
      <c r="F30" s="79" t="s">
        <v>45</v>
      </c>
      <c r="G30" s="79" t="s">
        <v>45</v>
      </c>
      <c r="H30" s="79" t="s">
        <v>45</v>
      </c>
      <c r="I30" s="79" t="s">
        <v>45</v>
      </c>
      <c r="J30" s="94" t="s">
        <v>45</v>
      </c>
      <c r="K30" s="95" t="s">
        <v>45</v>
      </c>
      <c r="L30" s="96" t="s">
        <v>45</v>
      </c>
      <c r="M30" s="96">
        <v>0</v>
      </c>
      <c r="N30" s="96">
        <v>0</v>
      </c>
      <c r="O30" s="96">
        <v>0</v>
      </c>
      <c r="P30" s="96">
        <v>0</v>
      </c>
      <c r="Q30" s="96">
        <v>0</v>
      </c>
      <c r="R30" s="96">
        <v>3</v>
      </c>
      <c r="S30" s="96">
        <v>0</v>
      </c>
      <c r="T30" s="96">
        <v>7</v>
      </c>
      <c r="U30" s="96">
        <v>1</v>
      </c>
      <c r="V30" s="96">
        <v>5</v>
      </c>
      <c r="W30" s="96">
        <v>3</v>
      </c>
      <c r="X30" s="98">
        <v>1</v>
      </c>
      <c r="Y30" s="80">
        <v>2</v>
      </c>
      <c r="Z30" s="80">
        <v>7</v>
      </c>
      <c r="AA30" s="80">
        <v>4</v>
      </c>
      <c r="AB30" s="80">
        <v>6</v>
      </c>
      <c r="AC30" s="81">
        <v>10</v>
      </c>
      <c r="AD30" s="26" t="s">
        <v>6</v>
      </c>
      <c r="AE30" s="43"/>
      <c r="AF30" s="47"/>
      <c r="AG30" s="47"/>
      <c r="AH30" s="47"/>
    </row>
    <row r="31" spans="1:34" ht="15.6" customHeight="1" x14ac:dyDescent="0.2">
      <c r="A31" s="154">
        <v>12.1</v>
      </c>
      <c r="B31" s="24" t="s">
        <v>7</v>
      </c>
      <c r="C31" s="82" t="s">
        <v>45</v>
      </c>
      <c r="D31" s="83" t="s">
        <v>45</v>
      </c>
      <c r="E31" s="83" t="s">
        <v>45</v>
      </c>
      <c r="F31" s="83" t="s">
        <v>45</v>
      </c>
      <c r="G31" s="83" t="s">
        <v>45</v>
      </c>
      <c r="H31" s="83" t="s">
        <v>45</v>
      </c>
      <c r="I31" s="83" t="s">
        <v>45</v>
      </c>
      <c r="J31" s="99" t="s">
        <v>45</v>
      </c>
      <c r="K31" s="100" t="s">
        <v>45</v>
      </c>
      <c r="L31" s="101">
        <v>2</v>
      </c>
      <c r="M31" s="101">
        <v>1</v>
      </c>
      <c r="N31" s="101">
        <v>0</v>
      </c>
      <c r="O31" s="101">
        <v>6</v>
      </c>
      <c r="P31" s="101">
        <v>3</v>
      </c>
      <c r="Q31" s="101">
        <v>0</v>
      </c>
      <c r="R31" s="101">
        <v>5</v>
      </c>
      <c r="S31" s="101">
        <v>1</v>
      </c>
      <c r="T31" s="101">
        <v>0</v>
      </c>
      <c r="U31" s="101">
        <v>15</v>
      </c>
      <c r="V31" s="101">
        <v>8</v>
      </c>
      <c r="W31" s="101">
        <v>2</v>
      </c>
      <c r="X31" s="103">
        <v>4</v>
      </c>
      <c r="Y31" s="84">
        <v>0</v>
      </c>
      <c r="Z31" s="84">
        <v>2</v>
      </c>
      <c r="AA31" s="84">
        <v>0</v>
      </c>
      <c r="AB31" s="84">
        <v>0</v>
      </c>
      <c r="AC31" s="85"/>
      <c r="AD31" s="27">
        <f>SUM(C31:AB31)</f>
        <v>49</v>
      </c>
      <c r="AE31" s="12"/>
      <c r="AF31" s="47"/>
      <c r="AG31" s="47"/>
      <c r="AH31" s="47"/>
    </row>
    <row r="32" spans="1:34" ht="15.6" customHeight="1" x14ac:dyDescent="0.2">
      <c r="A32" s="162" t="s">
        <v>44</v>
      </c>
      <c r="B32" s="24" t="s">
        <v>8</v>
      </c>
      <c r="C32" s="82" t="s">
        <v>45</v>
      </c>
      <c r="D32" s="86" t="s">
        <v>45</v>
      </c>
      <c r="E32" s="86" t="s">
        <v>45</v>
      </c>
      <c r="F32" s="86" t="s">
        <v>45</v>
      </c>
      <c r="G32" s="86" t="s">
        <v>45</v>
      </c>
      <c r="H32" s="86" t="s">
        <v>45</v>
      </c>
      <c r="I32" s="86" t="s">
        <v>45</v>
      </c>
      <c r="J32" s="104" t="s">
        <v>45</v>
      </c>
      <c r="K32" s="105" t="s">
        <v>45</v>
      </c>
      <c r="L32" s="106">
        <f>L31</f>
        <v>2</v>
      </c>
      <c r="M32" s="106">
        <f t="shared" ref="M32" si="11">L32-M30+M31</f>
        <v>3</v>
      </c>
      <c r="N32" s="106">
        <f t="shared" ref="N32:W32" si="12">M32-N30+N31</f>
        <v>3</v>
      </c>
      <c r="O32" s="106">
        <f t="shared" si="12"/>
        <v>9</v>
      </c>
      <c r="P32" s="106">
        <f t="shared" si="12"/>
        <v>12</v>
      </c>
      <c r="Q32" s="106">
        <f t="shared" si="12"/>
        <v>12</v>
      </c>
      <c r="R32" s="106">
        <f t="shared" si="12"/>
        <v>14</v>
      </c>
      <c r="S32" s="106">
        <f t="shared" si="12"/>
        <v>15</v>
      </c>
      <c r="T32" s="106">
        <f t="shared" si="12"/>
        <v>8</v>
      </c>
      <c r="U32" s="106">
        <f t="shared" si="12"/>
        <v>22</v>
      </c>
      <c r="V32" s="106">
        <f t="shared" si="12"/>
        <v>25</v>
      </c>
      <c r="W32" s="106">
        <f t="shared" si="12"/>
        <v>24</v>
      </c>
      <c r="X32" s="108">
        <f>W32-X30+X31</f>
        <v>27</v>
      </c>
      <c r="Y32" s="87">
        <f t="shared" ref="Y32:AB32" si="13">X32-Y30+Y31</f>
        <v>25</v>
      </c>
      <c r="Z32" s="87">
        <f t="shared" si="13"/>
        <v>20</v>
      </c>
      <c r="AA32" s="87">
        <f t="shared" si="13"/>
        <v>16</v>
      </c>
      <c r="AB32" s="87">
        <f t="shared" si="13"/>
        <v>10</v>
      </c>
      <c r="AC32" s="88">
        <f>AB32-AC30</f>
        <v>0</v>
      </c>
      <c r="AD32" s="28"/>
      <c r="AE32" s="3">
        <f>MAX(C32:AC32)</f>
        <v>27</v>
      </c>
      <c r="AF32" s="47"/>
      <c r="AG32" s="47"/>
      <c r="AH32" s="47"/>
    </row>
    <row r="33" spans="1:34" ht="15.6" customHeight="1" x14ac:dyDescent="0.2">
      <c r="A33" s="163"/>
      <c r="B33" s="24" t="s">
        <v>9</v>
      </c>
      <c r="C33" s="157"/>
      <c r="D33" s="158"/>
      <c r="E33" s="158"/>
      <c r="F33" s="89" t="s">
        <v>45</v>
      </c>
      <c r="G33" s="158"/>
      <c r="H33" s="158"/>
      <c r="I33" s="158"/>
      <c r="J33" s="158"/>
      <c r="K33" s="158"/>
      <c r="L33" s="109">
        <v>12.1</v>
      </c>
      <c r="M33" s="158"/>
      <c r="N33" s="158"/>
      <c r="O33" s="158"/>
      <c r="P33" s="109">
        <v>12.16</v>
      </c>
      <c r="Q33" s="158"/>
      <c r="R33" s="158"/>
      <c r="S33" s="158"/>
      <c r="T33" s="158"/>
      <c r="U33" s="109">
        <v>12.24</v>
      </c>
      <c r="V33" s="158"/>
      <c r="W33" s="158"/>
      <c r="X33" s="111">
        <v>12.31</v>
      </c>
      <c r="Y33" s="158"/>
      <c r="Z33" s="158"/>
      <c r="AA33" s="158"/>
      <c r="AB33" s="158"/>
      <c r="AC33" s="159">
        <v>12.38</v>
      </c>
      <c r="AD33" s="29">
        <v>28</v>
      </c>
      <c r="AE33" s="12"/>
      <c r="AF33" s="47"/>
      <c r="AG33" s="47"/>
      <c r="AH33" s="47"/>
    </row>
    <row r="34" spans="1:34" ht="15.6" customHeight="1" x14ac:dyDescent="0.2">
      <c r="A34" s="164"/>
      <c r="B34" s="25" t="s">
        <v>10</v>
      </c>
      <c r="C34" s="160" t="s">
        <v>45</v>
      </c>
      <c r="D34" s="161"/>
      <c r="E34" s="161"/>
      <c r="F34" s="90" t="s">
        <v>45</v>
      </c>
      <c r="G34" s="161"/>
      <c r="H34" s="161"/>
      <c r="I34" s="161"/>
      <c r="J34" s="161"/>
      <c r="K34" s="161"/>
      <c r="L34" s="112" t="s">
        <v>45</v>
      </c>
      <c r="M34" s="161"/>
      <c r="N34" s="161"/>
      <c r="O34" s="161"/>
      <c r="P34" s="112">
        <f>P33</f>
        <v>12.16</v>
      </c>
      <c r="Q34" s="161"/>
      <c r="R34" s="161"/>
      <c r="S34" s="161"/>
      <c r="T34" s="161"/>
      <c r="U34" s="112">
        <v>12.25</v>
      </c>
      <c r="V34" s="161"/>
      <c r="W34" s="161"/>
      <c r="X34" s="114">
        <f>X33</f>
        <v>12.31</v>
      </c>
      <c r="Y34" s="161"/>
      <c r="Z34" s="161"/>
      <c r="AA34" s="161"/>
      <c r="AB34" s="161"/>
      <c r="AC34" s="153"/>
      <c r="AD34" s="28"/>
      <c r="AE34" s="13"/>
      <c r="AF34" s="47"/>
      <c r="AG34" s="47"/>
      <c r="AH34" s="47"/>
    </row>
    <row r="35" spans="1:34" ht="15.6" customHeight="1" thickBot="1" x14ac:dyDescent="0.25">
      <c r="A35" s="155">
        <v>202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1"/>
      <c r="AD35" s="52"/>
      <c r="AE35" s="3"/>
      <c r="AF35" s="47"/>
      <c r="AG35" s="47"/>
      <c r="AH35" s="47"/>
    </row>
    <row r="36" spans="1:34" ht="15.6" customHeight="1" x14ac:dyDescent="0.2">
      <c r="A36" s="156"/>
      <c r="B36" s="23" t="s">
        <v>5</v>
      </c>
      <c r="C36" s="78"/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94">
        <v>0</v>
      </c>
      <c r="K36" s="95">
        <v>0</v>
      </c>
      <c r="L36" s="96">
        <v>0</v>
      </c>
      <c r="M36" s="96">
        <v>0</v>
      </c>
      <c r="N36" s="96">
        <v>0</v>
      </c>
      <c r="O36" s="96">
        <v>1</v>
      </c>
      <c r="P36" s="96">
        <v>2</v>
      </c>
      <c r="Q36" s="96">
        <v>0</v>
      </c>
      <c r="R36" s="96">
        <v>0</v>
      </c>
      <c r="S36" s="96">
        <v>0</v>
      </c>
      <c r="T36" s="96">
        <v>4</v>
      </c>
      <c r="U36" s="96">
        <v>2</v>
      </c>
      <c r="V36" s="96">
        <v>6</v>
      </c>
      <c r="W36" s="96">
        <v>0</v>
      </c>
      <c r="X36" s="98">
        <v>1</v>
      </c>
      <c r="Y36" s="80">
        <v>0</v>
      </c>
      <c r="Z36" s="80">
        <v>4</v>
      </c>
      <c r="AA36" s="80">
        <v>1</v>
      </c>
      <c r="AB36" s="80">
        <v>7</v>
      </c>
      <c r="AC36" s="81">
        <v>2</v>
      </c>
      <c r="AD36" s="26" t="s">
        <v>6</v>
      </c>
      <c r="AE36" s="43"/>
      <c r="AF36" s="47"/>
      <c r="AG36" s="47"/>
      <c r="AH36" s="47"/>
    </row>
    <row r="37" spans="1:34" ht="15.6" customHeight="1" x14ac:dyDescent="0.2">
      <c r="A37" s="154">
        <v>14.15</v>
      </c>
      <c r="B37" s="24" t="s">
        <v>7</v>
      </c>
      <c r="C37" s="82">
        <v>2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99">
        <v>0</v>
      </c>
      <c r="K37" s="100">
        <v>0</v>
      </c>
      <c r="L37" s="101">
        <v>0</v>
      </c>
      <c r="M37" s="101">
        <v>1</v>
      </c>
      <c r="N37" s="101">
        <v>0</v>
      </c>
      <c r="O37" s="101">
        <v>2</v>
      </c>
      <c r="P37" s="101">
        <v>2</v>
      </c>
      <c r="Q37" s="101">
        <v>3</v>
      </c>
      <c r="R37" s="101">
        <v>6</v>
      </c>
      <c r="S37" s="101">
        <v>0</v>
      </c>
      <c r="T37" s="101">
        <v>2</v>
      </c>
      <c r="U37" s="101">
        <v>6</v>
      </c>
      <c r="V37" s="101">
        <v>2</v>
      </c>
      <c r="W37" s="101">
        <v>1</v>
      </c>
      <c r="X37" s="103">
        <v>1</v>
      </c>
      <c r="Y37" s="84">
        <v>0</v>
      </c>
      <c r="Z37" s="84">
        <v>2</v>
      </c>
      <c r="AA37" s="84">
        <v>0</v>
      </c>
      <c r="AB37" s="84">
        <v>0</v>
      </c>
      <c r="AC37" s="85"/>
      <c r="AD37" s="27">
        <f>SUM(C37:AB37)</f>
        <v>30</v>
      </c>
      <c r="AE37" s="12"/>
      <c r="AF37" s="47"/>
      <c r="AG37" s="47"/>
      <c r="AH37" s="47"/>
    </row>
    <row r="38" spans="1:34" ht="15.6" customHeight="1" x14ac:dyDescent="0.2">
      <c r="A38" s="162" t="s">
        <v>43</v>
      </c>
      <c r="B38" s="24" t="s">
        <v>8</v>
      </c>
      <c r="C38" s="82">
        <f>C37</f>
        <v>2</v>
      </c>
      <c r="D38" s="86">
        <f t="shared" ref="D38:W38" si="14">C38-D36+D37</f>
        <v>2</v>
      </c>
      <c r="E38" s="86">
        <f t="shared" si="14"/>
        <v>2</v>
      </c>
      <c r="F38" s="86">
        <f t="shared" si="14"/>
        <v>2</v>
      </c>
      <c r="G38" s="86">
        <f t="shared" si="14"/>
        <v>2</v>
      </c>
      <c r="H38" s="86">
        <f t="shared" si="14"/>
        <v>2</v>
      </c>
      <c r="I38" s="86">
        <f t="shared" si="14"/>
        <v>2</v>
      </c>
      <c r="J38" s="104">
        <f t="shared" si="14"/>
        <v>2</v>
      </c>
      <c r="K38" s="105">
        <f t="shared" si="14"/>
        <v>2</v>
      </c>
      <c r="L38" s="106">
        <f t="shared" si="14"/>
        <v>2</v>
      </c>
      <c r="M38" s="106">
        <f t="shared" si="14"/>
        <v>3</v>
      </c>
      <c r="N38" s="106">
        <f t="shared" si="14"/>
        <v>3</v>
      </c>
      <c r="O38" s="106">
        <f t="shared" si="14"/>
        <v>4</v>
      </c>
      <c r="P38" s="106">
        <f t="shared" si="14"/>
        <v>4</v>
      </c>
      <c r="Q38" s="106">
        <f t="shared" si="14"/>
        <v>7</v>
      </c>
      <c r="R38" s="106">
        <f t="shared" si="14"/>
        <v>13</v>
      </c>
      <c r="S38" s="106">
        <f t="shared" si="14"/>
        <v>13</v>
      </c>
      <c r="T38" s="106">
        <f t="shared" si="14"/>
        <v>11</v>
      </c>
      <c r="U38" s="106">
        <f t="shared" si="14"/>
        <v>15</v>
      </c>
      <c r="V38" s="106">
        <f t="shared" si="14"/>
        <v>11</v>
      </c>
      <c r="W38" s="106">
        <f t="shared" si="14"/>
        <v>12</v>
      </c>
      <c r="X38" s="108">
        <f>W38-X36+X37</f>
        <v>12</v>
      </c>
      <c r="Y38" s="87">
        <f t="shared" ref="Y38:AB38" si="15">X38-Y36+Y37</f>
        <v>12</v>
      </c>
      <c r="Z38" s="87">
        <f t="shared" si="15"/>
        <v>10</v>
      </c>
      <c r="AA38" s="87">
        <f t="shared" si="15"/>
        <v>9</v>
      </c>
      <c r="AB38" s="87">
        <f t="shared" si="15"/>
        <v>2</v>
      </c>
      <c r="AC38" s="88">
        <f>AB38-AC36</f>
        <v>0</v>
      </c>
      <c r="AD38" s="28"/>
      <c r="AE38" s="3">
        <f>MAX(C38:AC38)</f>
        <v>15</v>
      </c>
      <c r="AF38" s="47"/>
      <c r="AG38" s="47"/>
      <c r="AH38" s="47"/>
    </row>
    <row r="39" spans="1:34" ht="15.6" customHeight="1" x14ac:dyDescent="0.2">
      <c r="A39" s="163"/>
      <c r="B39" s="24" t="s">
        <v>9</v>
      </c>
      <c r="C39" s="157"/>
      <c r="D39" s="158"/>
      <c r="E39" s="158"/>
      <c r="F39" s="89">
        <v>14.19</v>
      </c>
      <c r="G39" s="158"/>
      <c r="H39" s="158"/>
      <c r="I39" s="158"/>
      <c r="J39" s="158"/>
      <c r="K39" s="158"/>
      <c r="L39" s="109">
        <v>14.28</v>
      </c>
      <c r="M39" s="158"/>
      <c r="N39" s="158"/>
      <c r="O39" s="158"/>
      <c r="P39" s="109">
        <v>14.34</v>
      </c>
      <c r="Q39" s="158"/>
      <c r="R39" s="158"/>
      <c r="S39" s="158"/>
      <c r="T39" s="158"/>
      <c r="U39" s="109">
        <v>14.43</v>
      </c>
      <c r="V39" s="158"/>
      <c r="W39" s="158"/>
      <c r="X39" s="111">
        <v>14.49</v>
      </c>
      <c r="Y39" s="158"/>
      <c r="Z39" s="158"/>
      <c r="AA39" s="158"/>
      <c r="AB39" s="158"/>
      <c r="AC39" s="159">
        <v>14.56</v>
      </c>
      <c r="AD39" s="29">
        <v>41</v>
      </c>
      <c r="AE39" s="12"/>
      <c r="AF39" s="47"/>
      <c r="AG39" s="47"/>
      <c r="AH39" s="47"/>
    </row>
    <row r="40" spans="1:34" ht="15.6" customHeight="1" x14ac:dyDescent="0.2">
      <c r="A40" s="164"/>
      <c r="B40" s="25" t="s">
        <v>10</v>
      </c>
      <c r="C40" s="160">
        <v>14.15</v>
      </c>
      <c r="D40" s="161"/>
      <c r="E40" s="161"/>
      <c r="F40" s="90">
        <f>F39</f>
        <v>14.19</v>
      </c>
      <c r="G40" s="161"/>
      <c r="H40" s="161"/>
      <c r="I40" s="161"/>
      <c r="J40" s="161"/>
      <c r="K40" s="161"/>
      <c r="L40" s="112">
        <v>14.29</v>
      </c>
      <c r="M40" s="161"/>
      <c r="N40" s="161"/>
      <c r="O40" s="161"/>
      <c r="P40" s="112">
        <f>P39</f>
        <v>14.34</v>
      </c>
      <c r="Q40" s="161"/>
      <c r="R40" s="161"/>
      <c r="S40" s="161"/>
      <c r="T40" s="161"/>
      <c r="U40" s="112">
        <v>14.44</v>
      </c>
      <c r="V40" s="161"/>
      <c r="W40" s="161"/>
      <c r="X40" s="114">
        <v>14.5</v>
      </c>
      <c r="Y40" s="161"/>
      <c r="Z40" s="161"/>
      <c r="AA40" s="161"/>
      <c r="AB40" s="161"/>
      <c r="AC40" s="153"/>
      <c r="AD40" s="28"/>
      <c r="AE40" s="13"/>
      <c r="AF40" s="47"/>
      <c r="AG40" s="47"/>
      <c r="AH40" s="47"/>
    </row>
    <row r="41" spans="1:34" ht="15.6" customHeight="1" thickBot="1" x14ac:dyDescent="0.25">
      <c r="A41" s="155">
        <v>202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1"/>
      <c r="AD41" s="52"/>
      <c r="AE41" s="3"/>
      <c r="AF41" s="47"/>
      <c r="AG41" s="47"/>
      <c r="AH41" s="47"/>
    </row>
    <row r="42" spans="1:34" ht="15.6" customHeight="1" x14ac:dyDescent="0.2">
      <c r="A42" s="156"/>
      <c r="B42" s="23" t="s">
        <v>5</v>
      </c>
      <c r="C42" s="78"/>
      <c r="D42" s="79" t="s">
        <v>45</v>
      </c>
      <c r="E42" s="79" t="s">
        <v>45</v>
      </c>
      <c r="F42" s="79" t="s">
        <v>45</v>
      </c>
      <c r="G42" s="79" t="s">
        <v>45</v>
      </c>
      <c r="H42" s="79" t="s">
        <v>45</v>
      </c>
      <c r="I42" s="79" t="s">
        <v>45</v>
      </c>
      <c r="J42" s="94" t="s">
        <v>45</v>
      </c>
      <c r="K42" s="95" t="s">
        <v>45</v>
      </c>
      <c r="L42" s="96" t="s">
        <v>45</v>
      </c>
      <c r="M42" s="96">
        <v>0</v>
      </c>
      <c r="N42" s="96">
        <v>0</v>
      </c>
      <c r="O42" s="96">
        <v>0</v>
      </c>
      <c r="P42" s="96">
        <v>0</v>
      </c>
      <c r="Q42" s="96">
        <v>0</v>
      </c>
      <c r="R42" s="96">
        <v>1</v>
      </c>
      <c r="S42" s="96">
        <v>0</v>
      </c>
      <c r="T42" s="96">
        <v>5</v>
      </c>
      <c r="U42" s="96">
        <v>3</v>
      </c>
      <c r="V42" s="96">
        <v>3</v>
      </c>
      <c r="W42" s="96">
        <v>0</v>
      </c>
      <c r="X42" s="98">
        <v>2</v>
      </c>
      <c r="Y42" s="80">
        <v>2</v>
      </c>
      <c r="Z42" s="80">
        <v>5</v>
      </c>
      <c r="AA42" s="80">
        <v>2</v>
      </c>
      <c r="AB42" s="80">
        <v>1</v>
      </c>
      <c r="AC42" s="81">
        <v>0</v>
      </c>
      <c r="AD42" s="26" t="s">
        <v>6</v>
      </c>
      <c r="AE42" s="43"/>
      <c r="AF42" s="47"/>
      <c r="AG42" s="47"/>
      <c r="AH42" s="47"/>
    </row>
    <row r="43" spans="1:34" ht="15.6" customHeight="1" x14ac:dyDescent="0.2">
      <c r="A43" s="154">
        <v>15.5</v>
      </c>
      <c r="B43" s="24" t="s">
        <v>7</v>
      </c>
      <c r="C43" s="82" t="s">
        <v>45</v>
      </c>
      <c r="D43" s="83" t="s">
        <v>45</v>
      </c>
      <c r="E43" s="83" t="s">
        <v>45</v>
      </c>
      <c r="F43" s="83" t="s">
        <v>45</v>
      </c>
      <c r="G43" s="83" t="s">
        <v>45</v>
      </c>
      <c r="H43" s="83" t="s">
        <v>45</v>
      </c>
      <c r="I43" s="83" t="s">
        <v>45</v>
      </c>
      <c r="J43" s="99" t="s">
        <v>45</v>
      </c>
      <c r="K43" s="100" t="s">
        <v>45</v>
      </c>
      <c r="L43" s="101">
        <v>0</v>
      </c>
      <c r="M43" s="101">
        <v>0</v>
      </c>
      <c r="N43" s="101">
        <v>1</v>
      </c>
      <c r="O43" s="101">
        <v>5</v>
      </c>
      <c r="P43" s="101">
        <v>2</v>
      </c>
      <c r="Q43" s="101">
        <v>1</v>
      </c>
      <c r="R43" s="101">
        <v>6</v>
      </c>
      <c r="S43" s="101">
        <v>1</v>
      </c>
      <c r="T43" s="101">
        <v>1</v>
      </c>
      <c r="U43" s="101">
        <v>7</v>
      </c>
      <c r="V43" s="101">
        <v>0</v>
      </c>
      <c r="W43" s="101">
        <v>0</v>
      </c>
      <c r="X43" s="103">
        <v>0</v>
      </c>
      <c r="Y43" s="84">
        <v>0</v>
      </c>
      <c r="Z43" s="84">
        <v>0</v>
      </c>
      <c r="AA43" s="84">
        <v>0</v>
      </c>
      <c r="AB43" s="84">
        <v>0</v>
      </c>
      <c r="AC43" s="85"/>
      <c r="AD43" s="27">
        <f>SUM(C43:AB43)</f>
        <v>24</v>
      </c>
      <c r="AE43" s="12"/>
      <c r="AF43" s="47"/>
      <c r="AG43" s="47"/>
      <c r="AH43" s="47"/>
    </row>
    <row r="44" spans="1:34" ht="15.6" customHeight="1" x14ac:dyDescent="0.2">
      <c r="A44" s="162" t="s">
        <v>44</v>
      </c>
      <c r="B44" s="24" t="s">
        <v>8</v>
      </c>
      <c r="C44" s="82" t="s">
        <v>45</v>
      </c>
      <c r="D44" s="86" t="s">
        <v>45</v>
      </c>
      <c r="E44" s="86" t="s">
        <v>45</v>
      </c>
      <c r="F44" s="86" t="s">
        <v>45</v>
      </c>
      <c r="G44" s="86" t="s">
        <v>45</v>
      </c>
      <c r="H44" s="86" t="s">
        <v>45</v>
      </c>
      <c r="I44" s="86" t="s">
        <v>45</v>
      </c>
      <c r="J44" s="104" t="s">
        <v>45</v>
      </c>
      <c r="K44" s="105" t="s">
        <v>45</v>
      </c>
      <c r="L44" s="106">
        <f>L43</f>
        <v>0</v>
      </c>
      <c r="M44" s="106">
        <f t="shared" ref="M44" si="16">L44-M42+M43</f>
        <v>0</v>
      </c>
      <c r="N44" s="106">
        <f t="shared" ref="N44:W44" si="17">M44-N42+N43</f>
        <v>1</v>
      </c>
      <c r="O44" s="106">
        <f t="shared" si="17"/>
        <v>6</v>
      </c>
      <c r="P44" s="106">
        <f t="shared" si="17"/>
        <v>8</v>
      </c>
      <c r="Q44" s="106">
        <f t="shared" si="17"/>
        <v>9</v>
      </c>
      <c r="R44" s="106">
        <f t="shared" si="17"/>
        <v>14</v>
      </c>
      <c r="S44" s="106">
        <f t="shared" si="17"/>
        <v>15</v>
      </c>
      <c r="T44" s="106">
        <f t="shared" si="17"/>
        <v>11</v>
      </c>
      <c r="U44" s="106">
        <f t="shared" si="17"/>
        <v>15</v>
      </c>
      <c r="V44" s="106">
        <f t="shared" si="17"/>
        <v>12</v>
      </c>
      <c r="W44" s="106">
        <f t="shared" si="17"/>
        <v>12</v>
      </c>
      <c r="X44" s="108">
        <f>W44-X42+X43</f>
        <v>10</v>
      </c>
      <c r="Y44" s="87">
        <f t="shared" ref="Y44:AB44" si="18">X44-Y42+Y43</f>
        <v>8</v>
      </c>
      <c r="Z44" s="87">
        <f t="shared" si="18"/>
        <v>3</v>
      </c>
      <c r="AA44" s="87">
        <f t="shared" si="18"/>
        <v>1</v>
      </c>
      <c r="AB44" s="87">
        <f t="shared" si="18"/>
        <v>0</v>
      </c>
      <c r="AC44" s="88">
        <f>AB44-AC42</f>
        <v>0</v>
      </c>
      <c r="AD44" s="28"/>
      <c r="AE44" s="3">
        <f>MAX(C44:AC44)</f>
        <v>15</v>
      </c>
      <c r="AF44" s="47"/>
      <c r="AG44" s="47"/>
      <c r="AH44" s="47"/>
    </row>
    <row r="45" spans="1:34" ht="15.6" customHeight="1" x14ac:dyDescent="0.2">
      <c r="A45" s="163"/>
      <c r="B45" s="24" t="s">
        <v>9</v>
      </c>
      <c r="C45" s="157"/>
      <c r="D45" s="158"/>
      <c r="E45" s="158"/>
      <c r="F45" s="89" t="s">
        <v>45</v>
      </c>
      <c r="G45" s="158"/>
      <c r="H45" s="158"/>
      <c r="I45" s="158"/>
      <c r="J45" s="158"/>
      <c r="K45" s="158"/>
      <c r="L45" s="109">
        <v>15.5</v>
      </c>
      <c r="M45" s="158"/>
      <c r="N45" s="158"/>
      <c r="O45" s="158"/>
      <c r="P45" s="109">
        <v>15.55</v>
      </c>
      <c r="Q45" s="158"/>
      <c r="R45" s="158"/>
      <c r="S45" s="158"/>
      <c r="T45" s="158"/>
      <c r="U45" s="109">
        <v>16.03</v>
      </c>
      <c r="V45" s="158"/>
      <c r="W45" s="158"/>
      <c r="X45" s="111">
        <v>16.079999999999998</v>
      </c>
      <c r="Y45" s="158"/>
      <c r="Z45" s="158"/>
      <c r="AA45" s="158"/>
      <c r="AB45" s="158"/>
      <c r="AC45" s="159">
        <v>16.14</v>
      </c>
      <c r="AD45" s="29">
        <v>24</v>
      </c>
      <c r="AE45" s="12"/>
      <c r="AF45" s="47"/>
      <c r="AG45" s="47"/>
      <c r="AH45" s="47"/>
    </row>
    <row r="46" spans="1:34" ht="15.6" customHeight="1" x14ac:dyDescent="0.2">
      <c r="A46" s="164"/>
      <c r="B46" s="25" t="s">
        <v>10</v>
      </c>
      <c r="C46" s="160" t="s">
        <v>45</v>
      </c>
      <c r="D46" s="161"/>
      <c r="E46" s="161"/>
      <c r="F46" s="90" t="s">
        <v>45</v>
      </c>
      <c r="G46" s="161"/>
      <c r="H46" s="161"/>
      <c r="I46" s="161"/>
      <c r="J46" s="161"/>
      <c r="K46" s="161"/>
      <c r="L46" s="112" t="s">
        <v>45</v>
      </c>
      <c r="M46" s="161"/>
      <c r="N46" s="161"/>
      <c r="O46" s="161"/>
      <c r="P46" s="112">
        <f>P45</f>
        <v>15.55</v>
      </c>
      <c r="Q46" s="161"/>
      <c r="R46" s="161"/>
      <c r="S46" s="161"/>
      <c r="T46" s="161"/>
      <c r="U46" s="112">
        <f>U45</f>
        <v>16.03</v>
      </c>
      <c r="V46" s="161"/>
      <c r="W46" s="161"/>
      <c r="X46" s="114">
        <f>X45</f>
        <v>16.079999999999998</v>
      </c>
      <c r="Y46" s="161"/>
      <c r="Z46" s="161"/>
      <c r="AA46" s="161"/>
      <c r="AB46" s="161"/>
      <c r="AC46" s="153"/>
      <c r="AD46" s="28"/>
      <c r="AE46" s="13"/>
      <c r="AF46" s="47"/>
      <c r="AG46" s="47"/>
      <c r="AH46" s="47"/>
    </row>
    <row r="47" spans="1:34" ht="15.6" customHeight="1" thickBot="1" x14ac:dyDescent="0.25">
      <c r="A47" s="155">
        <v>208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52"/>
      <c r="AE47" s="3"/>
      <c r="AF47" s="47"/>
      <c r="AG47" s="47"/>
      <c r="AH47" s="47"/>
    </row>
    <row r="48" spans="1:34" ht="15.6" customHeight="1" x14ac:dyDescent="0.2">
      <c r="A48" s="156"/>
      <c r="B48" s="23" t="s">
        <v>5</v>
      </c>
      <c r="C48" s="78"/>
      <c r="D48" s="79" t="s">
        <v>45</v>
      </c>
      <c r="E48" s="79" t="s">
        <v>45</v>
      </c>
      <c r="F48" s="79" t="s">
        <v>45</v>
      </c>
      <c r="G48" s="79" t="s">
        <v>45</v>
      </c>
      <c r="H48" s="79" t="s">
        <v>45</v>
      </c>
      <c r="I48" s="79" t="s">
        <v>45</v>
      </c>
      <c r="J48" s="94" t="s">
        <v>45</v>
      </c>
      <c r="K48" s="95" t="s">
        <v>45</v>
      </c>
      <c r="L48" s="96" t="s">
        <v>45</v>
      </c>
      <c r="M48" s="96">
        <v>0</v>
      </c>
      <c r="N48" s="96">
        <v>0</v>
      </c>
      <c r="O48" s="96">
        <v>0</v>
      </c>
      <c r="P48" s="96">
        <v>0</v>
      </c>
      <c r="Q48" s="96">
        <v>0</v>
      </c>
      <c r="R48" s="96">
        <v>0</v>
      </c>
      <c r="S48" s="96">
        <v>1</v>
      </c>
      <c r="T48" s="96">
        <v>9</v>
      </c>
      <c r="U48" s="96">
        <v>4</v>
      </c>
      <c r="V48" s="96" t="s">
        <v>45</v>
      </c>
      <c r="W48" s="96" t="s">
        <v>45</v>
      </c>
      <c r="X48" s="98" t="s">
        <v>45</v>
      </c>
      <c r="Y48" s="80" t="s">
        <v>45</v>
      </c>
      <c r="Z48" s="80" t="s">
        <v>45</v>
      </c>
      <c r="AA48" s="80" t="s">
        <v>45</v>
      </c>
      <c r="AB48" s="80" t="s">
        <v>45</v>
      </c>
      <c r="AC48" s="81" t="s">
        <v>45</v>
      </c>
      <c r="AD48" s="26" t="s">
        <v>6</v>
      </c>
      <c r="AE48" s="43"/>
      <c r="AF48" s="47"/>
      <c r="AG48" s="47"/>
      <c r="AH48" s="47"/>
    </row>
    <row r="49" spans="1:34" ht="15.6" customHeight="1" x14ac:dyDescent="0.2">
      <c r="A49" s="154">
        <v>16.25</v>
      </c>
      <c r="B49" s="24" t="s">
        <v>7</v>
      </c>
      <c r="C49" s="82" t="s">
        <v>45</v>
      </c>
      <c r="D49" s="83" t="s">
        <v>45</v>
      </c>
      <c r="E49" s="83" t="s">
        <v>45</v>
      </c>
      <c r="F49" s="83" t="s">
        <v>45</v>
      </c>
      <c r="G49" s="83" t="s">
        <v>45</v>
      </c>
      <c r="H49" s="83" t="s">
        <v>45</v>
      </c>
      <c r="I49" s="83" t="s">
        <v>45</v>
      </c>
      <c r="J49" s="99" t="s">
        <v>45</v>
      </c>
      <c r="K49" s="100" t="s">
        <v>45</v>
      </c>
      <c r="L49" s="101">
        <v>0</v>
      </c>
      <c r="M49" s="101">
        <v>1</v>
      </c>
      <c r="N49" s="101">
        <v>0</v>
      </c>
      <c r="O49" s="101">
        <v>2</v>
      </c>
      <c r="P49" s="101">
        <v>2</v>
      </c>
      <c r="Q49" s="101">
        <v>3</v>
      </c>
      <c r="R49" s="101">
        <v>3</v>
      </c>
      <c r="S49" s="101">
        <v>2</v>
      </c>
      <c r="T49" s="101">
        <v>1</v>
      </c>
      <c r="U49" s="101" t="s">
        <v>45</v>
      </c>
      <c r="V49" s="101" t="s">
        <v>45</v>
      </c>
      <c r="W49" s="101" t="s">
        <v>45</v>
      </c>
      <c r="X49" s="103" t="s">
        <v>45</v>
      </c>
      <c r="Y49" s="84" t="s">
        <v>45</v>
      </c>
      <c r="Z49" s="84" t="s">
        <v>45</v>
      </c>
      <c r="AA49" s="84" t="s">
        <v>45</v>
      </c>
      <c r="AB49" s="84" t="s">
        <v>45</v>
      </c>
      <c r="AC49" s="85"/>
      <c r="AD49" s="27">
        <f>SUM(C49:AB49)</f>
        <v>14</v>
      </c>
      <c r="AE49" s="12"/>
      <c r="AF49" s="47"/>
      <c r="AG49" s="47"/>
      <c r="AH49" s="47"/>
    </row>
    <row r="50" spans="1:34" ht="15.6" customHeight="1" x14ac:dyDescent="0.2">
      <c r="A50" s="162" t="s">
        <v>44</v>
      </c>
      <c r="B50" s="24" t="s">
        <v>8</v>
      </c>
      <c r="C50" s="82" t="s">
        <v>45</v>
      </c>
      <c r="D50" s="86" t="s">
        <v>45</v>
      </c>
      <c r="E50" s="86" t="s">
        <v>45</v>
      </c>
      <c r="F50" s="86" t="s">
        <v>45</v>
      </c>
      <c r="G50" s="86" t="s">
        <v>45</v>
      </c>
      <c r="H50" s="86" t="s">
        <v>45</v>
      </c>
      <c r="I50" s="86" t="s">
        <v>45</v>
      </c>
      <c r="J50" s="104" t="s">
        <v>45</v>
      </c>
      <c r="K50" s="105" t="s">
        <v>45</v>
      </c>
      <c r="L50" s="106">
        <f>L49</f>
        <v>0</v>
      </c>
      <c r="M50" s="106">
        <f t="shared" ref="M50" si="19">L50-M48+M49</f>
        <v>1</v>
      </c>
      <c r="N50" s="106">
        <f t="shared" ref="N50:T50" si="20">M50-N48+N49</f>
        <v>1</v>
      </c>
      <c r="O50" s="106">
        <f t="shared" si="20"/>
        <v>3</v>
      </c>
      <c r="P50" s="106">
        <f t="shared" si="20"/>
        <v>5</v>
      </c>
      <c r="Q50" s="106">
        <f t="shared" si="20"/>
        <v>8</v>
      </c>
      <c r="R50" s="106">
        <f t="shared" si="20"/>
        <v>11</v>
      </c>
      <c r="S50" s="106">
        <f t="shared" si="20"/>
        <v>12</v>
      </c>
      <c r="T50" s="106">
        <f t="shared" si="20"/>
        <v>4</v>
      </c>
      <c r="U50" s="106">
        <f>T50-U48</f>
        <v>0</v>
      </c>
      <c r="V50" s="106" t="s">
        <v>45</v>
      </c>
      <c r="W50" s="106" t="s">
        <v>45</v>
      </c>
      <c r="X50" s="108" t="s">
        <v>45</v>
      </c>
      <c r="Y50" s="87" t="s">
        <v>45</v>
      </c>
      <c r="Z50" s="87" t="s">
        <v>45</v>
      </c>
      <c r="AA50" s="87" t="s">
        <v>45</v>
      </c>
      <c r="AB50" s="87" t="s">
        <v>45</v>
      </c>
      <c r="AC50" s="88" t="s">
        <v>45</v>
      </c>
      <c r="AD50" s="28"/>
      <c r="AE50" s="3">
        <f>MAX(C50:AC50)</f>
        <v>12</v>
      </c>
      <c r="AF50" s="47"/>
      <c r="AG50" s="47"/>
      <c r="AH50" s="47"/>
    </row>
    <row r="51" spans="1:34" ht="15.6" customHeight="1" x14ac:dyDescent="0.2">
      <c r="A51" s="163"/>
      <c r="B51" s="24" t="s">
        <v>9</v>
      </c>
      <c r="C51" s="157"/>
      <c r="D51" s="158"/>
      <c r="E51" s="158"/>
      <c r="F51" s="89" t="s">
        <v>45</v>
      </c>
      <c r="G51" s="158"/>
      <c r="H51" s="158"/>
      <c r="I51" s="158"/>
      <c r="J51" s="158"/>
      <c r="K51" s="158"/>
      <c r="L51" s="109">
        <v>16.25</v>
      </c>
      <c r="M51" s="158"/>
      <c r="N51" s="158"/>
      <c r="O51" s="158"/>
      <c r="P51" s="109">
        <v>16.3</v>
      </c>
      <c r="Q51" s="158"/>
      <c r="R51" s="158"/>
      <c r="S51" s="158"/>
      <c r="T51" s="158"/>
      <c r="U51" s="109">
        <v>16.38</v>
      </c>
      <c r="V51" s="158"/>
      <c r="W51" s="158"/>
      <c r="X51" s="111" t="s">
        <v>45</v>
      </c>
      <c r="Y51" s="158"/>
      <c r="Z51" s="158"/>
      <c r="AA51" s="158"/>
      <c r="AB51" s="158"/>
      <c r="AC51" s="159" t="s">
        <v>45</v>
      </c>
      <c r="AD51" s="29">
        <v>13</v>
      </c>
      <c r="AE51" s="12"/>
      <c r="AF51" s="47"/>
      <c r="AG51" s="47"/>
      <c r="AH51" s="47"/>
    </row>
    <row r="52" spans="1:34" ht="15.6" customHeight="1" x14ac:dyDescent="0.2">
      <c r="A52" s="164"/>
      <c r="B52" s="25" t="s">
        <v>10</v>
      </c>
      <c r="C52" s="160" t="s">
        <v>45</v>
      </c>
      <c r="D52" s="161"/>
      <c r="E52" s="161"/>
      <c r="F52" s="90" t="s">
        <v>45</v>
      </c>
      <c r="G52" s="161"/>
      <c r="H52" s="161"/>
      <c r="I52" s="161"/>
      <c r="J52" s="161"/>
      <c r="K52" s="161"/>
      <c r="L52" s="112" t="s">
        <v>45</v>
      </c>
      <c r="M52" s="161"/>
      <c r="N52" s="161"/>
      <c r="O52" s="161"/>
      <c r="P52" s="112">
        <f>P51</f>
        <v>16.3</v>
      </c>
      <c r="Q52" s="161"/>
      <c r="R52" s="161"/>
      <c r="S52" s="161"/>
      <c r="T52" s="161"/>
      <c r="U52" s="112" t="s">
        <v>45</v>
      </c>
      <c r="V52" s="161"/>
      <c r="W52" s="161"/>
      <c r="X52" s="114" t="s">
        <v>45</v>
      </c>
      <c r="Y52" s="161"/>
      <c r="Z52" s="161"/>
      <c r="AA52" s="161"/>
      <c r="AB52" s="161"/>
      <c r="AC52" s="153"/>
      <c r="AD52" s="28"/>
      <c r="AE52" s="13"/>
      <c r="AF52" s="47"/>
      <c r="AG52" s="47"/>
      <c r="AH52" s="47"/>
    </row>
    <row r="53" spans="1:34" ht="15.6" customHeight="1" thickBot="1" x14ac:dyDescent="0.25">
      <c r="A53" s="155">
        <v>211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  <c r="AD53" s="52"/>
      <c r="AE53" s="3"/>
      <c r="AF53" s="47"/>
      <c r="AG53" s="47"/>
      <c r="AH53" s="47"/>
    </row>
    <row r="54" spans="1:34" ht="15.6" customHeight="1" x14ac:dyDescent="0.2">
      <c r="A54" s="156"/>
      <c r="B54" s="23" t="s">
        <v>5</v>
      </c>
      <c r="C54" s="78"/>
      <c r="D54" s="79" t="s">
        <v>45</v>
      </c>
      <c r="E54" s="79" t="s">
        <v>45</v>
      </c>
      <c r="F54" s="79" t="s">
        <v>45</v>
      </c>
      <c r="G54" s="79" t="s">
        <v>45</v>
      </c>
      <c r="H54" s="79" t="s">
        <v>45</v>
      </c>
      <c r="I54" s="79" t="s">
        <v>45</v>
      </c>
      <c r="J54" s="94" t="s">
        <v>45</v>
      </c>
      <c r="K54" s="95" t="s">
        <v>45</v>
      </c>
      <c r="L54" s="96" t="s">
        <v>45</v>
      </c>
      <c r="M54" s="96">
        <v>0</v>
      </c>
      <c r="N54" s="96">
        <v>0</v>
      </c>
      <c r="O54" s="96">
        <v>0</v>
      </c>
      <c r="P54" s="96">
        <v>0</v>
      </c>
      <c r="Q54" s="96">
        <v>2</v>
      </c>
      <c r="R54" s="96">
        <v>1</v>
      </c>
      <c r="S54" s="96">
        <v>0</v>
      </c>
      <c r="T54" s="96">
        <v>4</v>
      </c>
      <c r="U54" s="96">
        <v>5</v>
      </c>
      <c r="V54" s="96">
        <v>0</v>
      </c>
      <c r="W54" s="96">
        <v>2</v>
      </c>
      <c r="X54" s="98">
        <v>2</v>
      </c>
      <c r="Y54" s="80">
        <v>5</v>
      </c>
      <c r="Z54" s="80">
        <v>3</v>
      </c>
      <c r="AA54" s="80">
        <v>7</v>
      </c>
      <c r="AB54" s="80">
        <v>5</v>
      </c>
      <c r="AC54" s="81">
        <v>3</v>
      </c>
      <c r="AD54" s="26" t="s">
        <v>6</v>
      </c>
      <c r="AE54" s="43"/>
      <c r="AF54" s="47"/>
      <c r="AG54" s="47"/>
      <c r="AH54" s="47"/>
    </row>
    <row r="55" spans="1:34" ht="15.6" customHeight="1" x14ac:dyDescent="0.2">
      <c r="A55" s="154">
        <v>17.25</v>
      </c>
      <c r="B55" s="24" t="s">
        <v>7</v>
      </c>
      <c r="C55" s="82" t="s">
        <v>45</v>
      </c>
      <c r="D55" s="83" t="s">
        <v>45</v>
      </c>
      <c r="E55" s="83" t="s">
        <v>45</v>
      </c>
      <c r="F55" s="83" t="s">
        <v>45</v>
      </c>
      <c r="G55" s="83" t="s">
        <v>45</v>
      </c>
      <c r="H55" s="83" t="s">
        <v>45</v>
      </c>
      <c r="I55" s="83" t="s">
        <v>45</v>
      </c>
      <c r="J55" s="99" t="s">
        <v>45</v>
      </c>
      <c r="K55" s="100" t="s">
        <v>45</v>
      </c>
      <c r="L55" s="101">
        <v>4</v>
      </c>
      <c r="M55" s="101">
        <v>1</v>
      </c>
      <c r="N55" s="101">
        <v>1</v>
      </c>
      <c r="O55" s="101">
        <v>1</v>
      </c>
      <c r="P55" s="101">
        <v>5</v>
      </c>
      <c r="Q55" s="101">
        <v>2</v>
      </c>
      <c r="R55" s="101">
        <v>5</v>
      </c>
      <c r="S55" s="101">
        <v>3</v>
      </c>
      <c r="T55" s="101">
        <v>5</v>
      </c>
      <c r="U55" s="101">
        <v>3</v>
      </c>
      <c r="V55" s="101">
        <v>3</v>
      </c>
      <c r="W55" s="101">
        <v>2</v>
      </c>
      <c r="X55" s="103">
        <v>2</v>
      </c>
      <c r="Y55" s="84">
        <v>1</v>
      </c>
      <c r="Z55" s="84">
        <v>0</v>
      </c>
      <c r="AA55" s="84">
        <v>1</v>
      </c>
      <c r="AB55" s="84">
        <v>0</v>
      </c>
      <c r="AC55" s="85"/>
      <c r="AD55" s="27">
        <f>SUM(C55:AB55)</f>
        <v>39</v>
      </c>
      <c r="AE55" s="12"/>
      <c r="AF55" s="47"/>
      <c r="AG55" s="47"/>
      <c r="AH55" s="47"/>
    </row>
    <row r="56" spans="1:34" ht="15.6" customHeight="1" x14ac:dyDescent="0.2">
      <c r="A56" s="162" t="s">
        <v>44</v>
      </c>
      <c r="B56" s="24" t="s">
        <v>8</v>
      </c>
      <c r="C56" s="82" t="s">
        <v>45</v>
      </c>
      <c r="D56" s="86" t="s">
        <v>45</v>
      </c>
      <c r="E56" s="86" t="s">
        <v>45</v>
      </c>
      <c r="F56" s="86" t="s">
        <v>45</v>
      </c>
      <c r="G56" s="86" t="s">
        <v>45</v>
      </c>
      <c r="H56" s="86" t="s">
        <v>45</v>
      </c>
      <c r="I56" s="86" t="s">
        <v>45</v>
      </c>
      <c r="J56" s="104" t="s">
        <v>45</v>
      </c>
      <c r="K56" s="105" t="s">
        <v>45</v>
      </c>
      <c r="L56" s="106">
        <f>L55</f>
        <v>4</v>
      </c>
      <c r="M56" s="106">
        <f t="shared" ref="M56" si="21">L56-M54+M55</f>
        <v>5</v>
      </c>
      <c r="N56" s="106">
        <f t="shared" ref="N56:W56" si="22">M56-N54+N55</f>
        <v>6</v>
      </c>
      <c r="O56" s="106">
        <f t="shared" si="22"/>
        <v>7</v>
      </c>
      <c r="P56" s="106">
        <f t="shared" si="22"/>
        <v>12</v>
      </c>
      <c r="Q56" s="106">
        <f t="shared" si="22"/>
        <v>12</v>
      </c>
      <c r="R56" s="106">
        <f t="shared" si="22"/>
        <v>16</v>
      </c>
      <c r="S56" s="106">
        <f t="shared" si="22"/>
        <v>19</v>
      </c>
      <c r="T56" s="106">
        <f t="shared" si="22"/>
        <v>20</v>
      </c>
      <c r="U56" s="106">
        <f t="shared" si="22"/>
        <v>18</v>
      </c>
      <c r="V56" s="106">
        <f t="shared" si="22"/>
        <v>21</v>
      </c>
      <c r="W56" s="106">
        <f t="shared" si="22"/>
        <v>21</v>
      </c>
      <c r="X56" s="108">
        <f>W56-X54+X55</f>
        <v>21</v>
      </c>
      <c r="Y56" s="87">
        <f t="shared" ref="Y56:AB56" si="23">X56-Y54+Y55</f>
        <v>17</v>
      </c>
      <c r="Z56" s="87">
        <f t="shared" si="23"/>
        <v>14</v>
      </c>
      <c r="AA56" s="87">
        <f t="shared" si="23"/>
        <v>8</v>
      </c>
      <c r="AB56" s="87">
        <f t="shared" si="23"/>
        <v>3</v>
      </c>
      <c r="AC56" s="88">
        <f>AB56-AC54</f>
        <v>0</v>
      </c>
      <c r="AD56" s="28"/>
      <c r="AE56" s="3">
        <f>MAX(C56:AC56)</f>
        <v>21</v>
      </c>
      <c r="AF56" s="47"/>
      <c r="AG56" s="47"/>
      <c r="AH56" s="47"/>
    </row>
    <row r="57" spans="1:34" ht="15.6" customHeight="1" x14ac:dyDescent="0.2">
      <c r="A57" s="163"/>
      <c r="B57" s="24" t="s">
        <v>9</v>
      </c>
      <c r="C57" s="157"/>
      <c r="D57" s="158"/>
      <c r="E57" s="158"/>
      <c r="F57" s="89" t="s">
        <v>45</v>
      </c>
      <c r="G57" s="158"/>
      <c r="H57" s="158"/>
      <c r="I57" s="158"/>
      <c r="J57" s="158"/>
      <c r="K57" s="158"/>
      <c r="L57" s="109">
        <v>17.25</v>
      </c>
      <c r="M57" s="158"/>
      <c r="N57" s="158"/>
      <c r="O57" s="158"/>
      <c r="P57" s="109">
        <v>17.3</v>
      </c>
      <c r="Q57" s="158"/>
      <c r="R57" s="158"/>
      <c r="S57" s="158"/>
      <c r="T57" s="158"/>
      <c r="U57" s="109">
        <v>17.38</v>
      </c>
      <c r="V57" s="158"/>
      <c r="W57" s="158"/>
      <c r="X57" s="111">
        <v>17.440000000000001</v>
      </c>
      <c r="Y57" s="158"/>
      <c r="Z57" s="158"/>
      <c r="AA57" s="158"/>
      <c r="AB57" s="158"/>
      <c r="AC57" s="159">
        <v>17.510000000000002</v>
      </c>
      <c r="AD57" s="29">
        <v>26</v>
      </c>
      <c r="AE57" s="12"/>
      <c r="AF57" s="47"/>
      <c r="AG57" s="47"/>
      <c r="AH57" s="47"/>
    </row>
    <row r="58" spans="1:34" ht="15.6" customHeight="1" x14ac:dyDescent="0.2">
      <c r="A58" s="164"/>
      <c r="B58" s="25" t="s">
        <v>10</v>
      </c>
      <c r="C58" s="160" t="s">
        <v>45</v>
      </c>
      <c r="D58" s="161"/>
      <c r="E58" s="161"/>
      <c r="F58" s="90" t="s">
        <v>45</v>
      </c>
      <c r="G58" s="161"/>
      <c r="H58" s="161"/>
      <c r="I58" s="161"/>
      <c r="J58" s="161"/>
      <c r="K58" s="161"/>
      <c r="L58" s="112" t="s">
        <v>45</v>
      </c>
      <c r="M58" s="161"/>
      <c r="N58" s="161"/>
      <c r="O58" s="161"/>
      <c r="P58" s="112">
        <f>P57</f>
        <v>17.3</v>
      </c>
      <c r="Q58" s="161"/>
      <c r="R58" s="161"/>
      <c r="S58" s="161"/>
      <c r="T58" s="161"/>
      <c r="U58" s="112">
        <f>U57</f>
        <v>17.38</v>
      </c>
      <c r="V58" s="161"/>
      <c r="W58" s="161"/>
      <c r="X58" s="114">
        <f>X57</f>
        <v>17.440000000000001</v>
      </c>
      <c r="Y58" s="161"/>
      <c r="Z58" s="161"/>
      <c r="AA58" s="161"/>
      <c r="AB58" s="161"/>
      <c r="AC58" s="153"/>
      <c r="AD58" s="28"/>
      <c r="AE58" s="13"/>
      <c r="AF58" s="47"/>
      <c r="AG58" s="47"/>
      <c r="AH58" s="47"/>
    </row>
    <row r="59" spans="1:34" ht="15.6" customHeight="1" thickBot="1" x14ac:dyDescent="0.25">
      <c r="A59" s="155">
        <v>208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1"/>
      <c r="AD59" s="52"/>
      <c r="AE59" s="3"/>
      <c r="AF59" s="47"/>
      <c r="AG59" s="47"/>
      <c r="AH59" s="47"/>
    </row>
    <row r="60" spans="1:34" ht="15.6" customHeight="1" x14ac:dyDescent="0.2">
      <c r="A60" s="156"/>
      <c r="B60" s="23" t="s">
        <v>5</v>
      </c>
      <c r="C60" s="78"/>
      <c r="D60" s="79" t="s">
        <v>45</v>
      </c>
      <c r="E60" s="79" t="s">
        <v>45</v>
      </c>
      <c r="F60" s="79" t="s">
        <v>45</v>
      </c>
      <c r="G60" s="79" t="s">
        <v>45</v>
      </c>
      <c r="H60" s="79" t="s">
        <v>45</v>
      </c>
      <c r="I60" s="79" t="s">
        <v>45</v>
      </c>
      <c r="J60" s="94" t="s">
        <v>45</v>
      </c>
      <c r="K60" s="95" t="s">
        <v>45</v>
      </c>
      <c r="L60" s="96" t="s">
        <v>45</v>
      </c>
      <c r="M60" s="96">
        <v>0</v>
      </c>
      <c r="N60" s="96">
        <v>0</v>
      </c>
      <c r="O60" s="96">
        <v>0</v>
      </c>
      <c r="P60" s="96">
        <v>6</v>
      </c>
      <c r="Q60" s="96">
        <v>0</v>
      </c>
      <c r="R60" s="96">
        <v>0</v>
      </c>
      <c r="S60" s="96">
        <v>0</v>
      </c>
      <c r="T60" s="96">
        <v>5</v>
      </c>
      <c r="U60" s="96">
        <v>5</v>
      </c>
      <c r="V60" s="96">
        <v>1</v>
      </c>
      <c r="W60" s="96">
        <v>2</v>
      </c>
      <c r="X60" s="96">
        <v>2</v>
      </c>
      <c r="Y60" s="96">
        <v>0</v>
      </c>
      <c r="Z60" s="96">
        <v>0</v>
      </c>
      <c r="AA60" s="96">
        <v>5</v>
      </c>
      <c r="AB60" s="96">
        <v>1</v>
      </c>
      <c r="AC60" s="81">
        <v>1</v>
      </c>
      <c r="AD60" s="26" t="s">
        <v>6</v>
      </c>
      <c r="AE60" s="43"/>
      <c r="AF60" s="47"/>
      <c r="AG60" s="47"/>
      <c r="AH60" s="47"/>
    </row>
    <row r="61" spans="1:34" ht="15.6" customHeight="1" x14ac:dyDescent="0.2">
      <c r="A61" s="154">
        <v>20</v>
      </c>
      <c r="B61" s="24" t="s">
        <v>7</v>
      </c>
      <c r="C61" s="82" t="s">
        <v>45</v>
      </c>
      <c r="D61" s="83" t="s">
        <v>45</v>
      </c>
      <c r="E61" s="83" t="s">
        <v>45</v>
      </c>
      <c r="F61" s="83" t="s">
        <v>45</v>
      </c>
      <c r="G61" s="83" t="s">
        <v>45</v>
      </c>
      <c r="H61" s="83" t="s">
        <v>45</v>
      </c>
      <c r="I61" s="83" t="s">
        <v>45</v>
      </c>
      <c r="J61" s="99" t="s">
        <v>45</v>
      </c>
      <c r="K61" s="100" t="s">
        <v>45</v>
      </c>
      <c r="L61" s="101">
        <v>4</v>
      </c>
      <c r="M61" s="101">
        <v>7</v>
      </c>
      <c r="N61" s="101">
        <v>1</v>
      </c>
      <c r="O61" s="101">
        <v>1</v>
      </c>
      <c r="P61" s="101">
        <v>6</v>
      </c>
      <c r="Q61" s="101">
        <v>0</v>
      </c>
      <c r="R61" s="101">
        <v>2</v>
      </c>
      <c r="S61" s="101">
        <v>0</v>
      </c>
      <c r="T61" s="101">
        <v>1</v>
      </c>
      <c r="U61" s="101">
        <v>4</v>
      </c>
      <c r="V61" s="101">
        <v>1</v>
      </c>
      <c r="W61" s="101">
        <v>0</v>
      </c>
      <c r="X61" s="101">
        <v>1</v>
      </c>
      <c r="Y61" s="101">
        <v>0</v>
      </c>
      <c r="Z61" s="101">
        <v>0</v>
      </c>
      <c r="AA61" s="101">
        <v>0</v>
      </c>
      <c r="AB61" s="101">
        <v>0</v>
      </c>
      <c r="AC61" s="85"/>
      <c r="AD61" s="27">
        <f>SUM(C61:AB61)</f>
        <v>28</v>
      </c>
      <c r="AE61" s="12"/>
      <c r="AF61" s="47"/>
      <c r="AG61" s="47"/>
      <c r="AH61" s="47"/>
    </row>
    <row r="62" spans="1:34" ht="15.6" customHeight="1" x14ac:dyDescent="0.2">
      <c r="A62" s="162" t="s">
        <v>44</v>
      </c>
      <c r="B62" s="24" t="s">
        <v>8</v>
      </c>
      <c r="C62" s="82" t="s">
        <v>45</v>
      </c>
      <c r="D62" s="86" t="s">
        <v>45</v>
      </c>
      <c r="E62" s="86" t="s">
        <v>45</v>
      </c>
      <c r="F62" s="86" t="s">
        <v>45</v>
      </c>
      <c r="G62" s="86" t="s">
        <v>45</v>
      </c>
      <c r="H62" s="86" t="s">
        <v>45</v>
      </c>
      <c r="I62" s="86" t="s">
        <v>45</v>
      </c>
      <c r="J62" s="104" t="s">
        <v>45</v>
      </c>
      <c r="K62" s="105" t="s">
        <v>45</v>
      </c>
      <c r="L62" s="106">
        <f>L61</f>
        <v>4</v>
      </c>
      <c r="M62" s="106">
        <f t="shared" ref="M62" si="24">L62-M60+M61</f>
        <v>11</v>
      </c>
      <c r="N62" s="106">
        <f t="shared" ref="N62:W62" si="25">M62-N60+N61</f>
        <v>12</v>
      </c>
      <c r="O62" s="106">
        <f t="shared" si="25"/>
        <v>13</v>
      </c>
      <c r="P62" s="106">
        <f t="shared" si="25"/>
        <v>13</v>
      </c>
      <c r="Q62" s="106">
        <f t="shared" si="25"/>
        <v>13</v>
      </c>
      <c r="R62" s="106">
        <f t="shared" si="25"/>
        <v>15</v>
      </c>
      <c r="S62" s="106">
        <f t="shared" si="25"/>
        <v>15</v>
      </c>
      <c r="T62" s="106">
        <f t="shared" si="25"/>
        <v>11</v>
      </c>
      <c r="U62" s="106">
        <f t="shared" si="25"/>
        <v>10</v>
      </c>
      <c r="V62" s="106">
        <f t="shared" si="25"/>
        <v>10</v>
      </c>
      <c r="W62" s="106">
        <f t="shared" si="25"/>
        <v>8</v>
      </c>
      <c r="X62" s="108">
        <f>W62-X60+X61</f>
        <v>7</v>
      </c>
      <c r="Y62" s="87">
        <f t="shared" ref="Y62:AB62" si="26">X62-Y60+Y61</f>
        <v>7</v>
      </c>
      <c r="Z62" s="87">
        <f t="shared" si="26"/>
        <v>7</v>
      </c>
      <c r="AA62" s="87">
        <f t="shared" si="26"/>
        <v>2</v>
      </c>
      <c r="AB62" s="87">
        <f t="shared" si="26"/>
        <v>1</v>
      </c>
      <c r="AC62" s="88">
        <f>AB62-AC60</f>
        <v>0</v>
      </c>
      <c r="AD62" s="28"/>
      <c r="AE62" s="3">
        <f>MAX(C62:AC62)</f>
        <v>15</v>
      </c>
      <c r="AF62" s="47"/>
      <c r="AG62" s="47"/>
      <c r="AH62" s="47"/>
    </row>
    <row r="63" spans="1:34" ht="15.6" customHeight="1" x14ac:dyDescent="0.2">
      <c r="A63" s="163"/>
      <c r="B63" s="24" t="s">
        <v>9</v>
      </c>
      <c r="C63" s="157"/>
      <c r="D63" s="158"/>
      <c r="E63" s="158"/>
      <c r="F63" s="89" t="s">
        <v>45</v>
      </c>
      <c r="G63" s="158"/>
      <c r="H63" s="158"/>
      <c r="I63" s="158"/>
      <c r="J63" s="158"/>
      <c r="K63" s="158"/>
      <c r="L63" s="109">
        <v>20</v>
      </c>
      <c r="M63" s="158"/>
      <c r="N63" s="158"/>
      <c r="O63" s="158"/>
      <c r="P63" s="109">
        <v>20.07</v>
      </c>
      <c r="Q63" s="158"/>
      <c r="R63" s="158"/>
      <c r="S63" s="158"/>
      <c r="T63" s="158"/>
      <c r="U63" s="109">
        <v>20.149999999999999</v>
      </c>
      <c r="V63" s="158"/>
      <c r="W63" s="158"/>
      <c r="X63" s="111">
        <v>20.21</v>
      </c>
      <c r="Y63" s="158"/>
      <c r="Z63" s="158"/>
      <c r="AA63" s="158"/>
      <c r="AB63" s="158"/>
      <c r="AC63" s="159">
        <v>20.27</v>
      </c>
      <c r="AD63" s="29">
        <v>27</v>
      </c>
      <c r="AE63" s="12"/>
      <c r="AF63" s="47"/>
      <c r="AG63" s="47"/>
      <c r="AH63" s="47"/>
    </row>
    <row r="64" spans="1:34" ht="15.6" customHeight="1" x14ac:dyDescent="0.2">
      <c r="A64" s="164"/>
      <c r="B64" s="25" t="s">
        <v>10</v>
      </c>
      <c r="C64" s="160" t="s">
        <v>45</v>
      </c>
      <c r="D64" s="161"/>
      <c r="E64" s="161"/>
      <c r="F64" s="90" t="s">
        <v>45</v>
      </c>
      <c r="G64" s="161"/>
      <c r="H64" s="161"/>
      <c r="I64" s="161"/>
      <c r="J64" s="161"/>
      <c r="K64" s="161"/>
      <c r="L64" s="112" t="s">
        <v>45</v>
      </c>
      <c r="M64" s="161"/>
      <c r="N64" s="161"/>
      <c r="O64" s="161"/>
      <c r="P64" s="112">
        <f>P63</f>
        <v>20.07</v>
      </c>
      <c r="Q64" s="161"/>
      <c r="R64" s="161"/>
      <c r="S64" s="161"/>
      <c r="T64" s="161"/>
      <c r="U64" s="112">
        <f>U63</f>
        <v>20.149999999999999</v>
      </c>
      <c r="V64" s="161"/>
      <c r="W64" s="161"/>
      <c r="X64" s="114">
        <f>X63</f>
        <v>20.21</v>
      </c>
      <c r="Y64" s="161"/>
      <c r="Z64" s="161"/>
      <c r="AA64" s="161"/>
      <c r="AB64" s="161"/>
      <c r="AC64" s="153"/>
      <c r="AD64" s="28"/>
      <c r="AE64" s="13"/>
      <c r="AF64" s="47"/>
      <c r="AG64" s="47"/>
      <c r="AH64" s="47"/>
    </row>
    <row r="65" spans="1:34" ht="15.6" customHeight="1" thickBot="1" x14ac:dyDescent="0.25">
      <c r="A65" s="155">
        <v>216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D65" s="52"/>
      <c r="AE65" s="3"/>
      <c r="AF65" s="47"/>
      <c r="AG65" s="47"/>
      <c r="AH65" s="47"/>
    </row>
    <row r="66" spans="1:34" ht="15.6" customHeight="1" x14ac:dyDescent="0.2">
      <c r="A66" s="156"/>
      <c r="B66" s="23" t="s">
        <v>5</v>
      </c>
      <c r="C66" s="78"/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94">
        <v>0</v>
      </c>
      <c r="K66" s="95">
        <v>0</v>
      </c>
      <c r="L66" s="96">
        <v>0</v>
      </c>
      <c r="M66" s="96">
        <v>0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1</v>
      </c>
      <c r="U66" s="96">
        <v>0</v>
      </c>
      <c r="V66" s="96">
        <v>0</v>
      </c>
      <c r="W66" s="96">
        <v>0</v>
      </c>
      <c r="X66" s="96">
        <v>0</v>
      </c>
      <c r="Y66" s="96">
        <v>0</v>
      </c>
      <c r="Z66" s="96">
        <v>0</v>
      </c>
      <c r="AA66" s="96">
        <v>0</v>
      </c>
      <c r="AB66" s="96">
        <v>1</v>
      </c>
      <c r="AC66" s="81">
        <v>0</v>
      </c>
      <c r="AD66" s="26" t="s">
        <v>6</v>
      </c>
      <c r="AE66" s="43"/>
      <c r="AF66" s="47"/>
      <c r="AG66" s="47"/>
      <c r="AH66" s="47"/>
    </row>
    <row r="67" spans="1:34" ht="15.6" customHeight="1" x14ac:dyDescent="0.2">
      <c r="A67" s="154">
        <v>22.15</v>
      </c>
      <c r="B67" s="24" t="s">
        <v>7</v>
      </c>
      <c r="C67" s="82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99">
        <v>0</v>
      </c>
      <c r="K67" s="100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1</v>
      </c>
      <c r="T67" s="101">
        <v>0</v>
      </c>
      <c r="U67" s="101">
        <v>0</v>
      </c>
      <c r="V67" s="101">
        <v>0</v>
      </c>
      <c r="W67" s="101">
        <v>0</v>
      </c>
      <c r="X67" s="101">
        <v>1</v>
      </c>
      <c r="Y67" s="101">
        <v>0</v>
      </c>
      <c r="Z67" s="101">
        <v>0</v>
      </c>
      <c r="AA67" s="101">
        <v>0</v>
      </c>
      <c r="AB67" s="101">
        <v>0</v>
      </c>
      <c r="AC67" s="85"/>
      <c r="AD67" s="27">
        <f>SUM(C67:AB67)</f>
        <v>2</v>
      </c>
      <c r="AE67" s="12"/>
      <c r="AF67" s="47"/>
      <c r="AG67" s="47"/>
      <c r="AH67" s="47"/>
    </row>
    <row r="68" spans="1:34" ht="15.6" customHeight="1" x14ac:dyDescent="0.2">
      <c r="A68" s="162" t="s">
        <v>43</v>
      </c>
      <c r="B68" s="24" t="s">
        <v>8</v>
      </c>
      <c r="C68" s="82">
        <f>C67</f>
        <v>0</v>
      </c>
      <c r="D68" s="86">
        <f t="shared" ref="D68:W68" si="27">C68-D66+D67</f>
        <v>0</v>
      </c>
      <c r="E68" s="86">
        <f t="shared" si="27"/>
        <v>0</v>
      </c>
      <c r="F68" s="86">
        <f t="shared" si="27"/>
        <v>0</v>
      </c>
      <c r="G68" s="86">
        <f t="shared" si="27"/>
        <v>0</v>
      </c>
      <c r="H68" s="86">
        <f t="shared" si="27"/>
        <v>0</v>
      </c>
      <c r="I68" s="86">
        <f t="shared" si="27"/>
        <v>0</v>
      </c>
      <c r="J68" s="104">
        <f t="shared" si="27"/>
        <v>0</v>
      </c>
      <c r="K68" s="105">
        <f t="shared" si="27"/>
        <v>0</v>
      </c>
      <c r="L68" s="106">
        <f t="shared" si="27"/>
        <v>0</v>
      </c>
      <c r="M68" s="106">
        <f t="shared" si="27"/>
        <v>0</v>
      </c>
      <c r="N68" s="106">
        <f t="shared" si="27"/>
        <v>0</v>
      </c>
      <c r="O68" s="106">
        <f t="shared" si="27"/>
        <v>0</v>
      </c>
      <c r="P68" s="106">
        <f t="shared" si="27"/>
        <v>0</v>
      </c>
      <c r="Q68" s="106">
        <f t="shared" si="27"/>
        <v>0</v>
      </c>
      <c r="R68" s="106">
        <f t="shared" si="27"/>
        <v>0</v>
      </c>
      <c r="S68" s="106">
        <f t="shared" si="27"/>
        <v>1</v>
      </c>
      <c r="T68" s="106">
        <f t="shared" si="27"/>
        <v>0</v>
      </c>
      <c r="U68" s="106">
        <f t="shared" si="27"/>
        <v>0</v>
      </c>
      <c r="V68" s="106">
        <f t="shared" si="27"/>
        <v>0</v>
      </c>
      <c r="W68" s="106">
        <f t="shared" si="27"/>
        <v>0</v>
      </c>
      <c r="X68" s="108">
        <f>W68-X66+X67</f>
        <v>1</v>
      </c>
      <c r="Y68" s="87">
        <f t="shared" ref="Y68:AB68" si="28">X68-Y66+Y67</f>
        <v>1</v>
      </c>
      <c r="Z68" s="87">
        <f t="shared" si="28"/>
        <v>1</v>
      </c>
      <c r="AA68" s="87">
        <f t="shared" si="28"/>
        <v>1</v>
      </c>
      <c r="AB68" s="87">
        <f t="shared" si="28"/>
        <v>0</v>
      </c>
      <c r="AC68" s="88">
        <f>AB68-AC66</f>
        <v>0</v>
      </c>
      <c r="AD68" s="28"/>
      <c r="AE68" s="3">
        <f>MAX(C68:AC68)</f>
        <v>1</v>
      </c>
      <c r="AF68" s="47"/>
      <c r="AG68" s="47"/>
      <c r="AH68" s="47"/>
    </row>
    <row r="69" spans="1:34" ht="15.6" customHeight="1" x14ac:dyDescent="0.2">
      <c r="A69" s="163"/>
      <c r="B69" s="24" t="s">
        <v>9</v>
      </c>
      <c r="C69" s="157"/>
      <c r="D69" s="158"/>
      <c r="E69" s="158"/>
      <c r="F69" s="89">
        <v>22.19</v>
      </c>
      <c r="G69" s="158"/>
      <c r="H69" s="158"/>
      <c r="I69" s="158"/>
      <c r="J69" s="158"/>
      <c r="K69" s="158"/>
      <c r="L69" s="109">
        <v>22.27</v>
      </c>
      <c r="M69" s="158"/>
      <c r="N69" s="158"/>
      <c r="O69" s="158"/>
      <c r="P69" s="109">
        <v>22.33</v>
      </c>
      <c r="Q69" s="158"/>
      <c r="R69" s="158"/>
      <c r="S69" s="158"/>
      <c r="T69" s="158"/>
      <c r="U69" s="109">
        <v>22.42</v>
      </c>
      <c r="V69" s="158"/>
      <c r="W69" s="158"/>
      <c r="X69" s="111">
        <v>22.47</v>
      </c>
      <c r="Y69" s="158"/>
      <c r="Z69" s="158"/>
      <c r="AA69" s="158"/>
      <c r="AB69" s="158"/>
      <c r="AC69" s="159">
        <v>22.53</v>
      </c>
      <c r="AD69" s="29">
        <v>38</v>
      </c>
      <c r="AE69" s="12"/>
      <c r="AF69" s="47"/>
      <c r="AG69" s="47"/>
      <c r="AH69" s="47"/>
    </row>
    <row r="70" spans="1:34" ht="15.6" customHeight="1" x14ac:dyDescent="0.2">
      <c r="A70" s="164"/>
      <c r="B70" s="25" t="s">
        <v>10</v>
      </c>
      <c r="C70" s="160">
        <v>22.15</v>
      </c>
      <c r="D70" s="161"/>
      <c r="E70" s="161"/>
      <c r="F70" s="90">
        <f>F69</f>
        <v>22.19</v>
      </c>
      <c r="G70" s="161"/>
      <c r="H70" s="161"/>
      <c r="I70" s="161"/>
      <c r="J70" s="161"/>
      <c r="K70" s="161"/>
      <c r="L70" s="112">
        <f>L69</f>
        <v>22.27</v>
      </c>
      <c r="M70" s="161"/>
      <c r="N70" s="161"/>
      <c r="O70" s="161"/>
      <c r="P70" s="112">
        <f>P69</f>
        <v>22.33</v>
      </c>
      <c r="Q70" s="161"/>
      <c r="R70" s="161"/>
      <c r="S70" s="161"/>
      <c r="T70" s="161"/>
      <c r="U70" s="112">
        <f>U69</f>
        <v>22.42</v>
      </c>
      <c r="V70" s="161"/>
      <c r="W70" s="161"/>
      <c r="X70" s="114">
        <f>X69</f>
        <v>22.47</v>
      </c>
      <c r="Y70" s="161"/>
      <c r="Z70" s="161"/>
      <c r="AA70" s="161"/>
      <c r="AB70" s="161"/>
      <c r="AC70" s="153"/>
      <c r="AD70" s="28"/>
      <c r="AE70" s="13"/>
      <c r="AF70" s="47"/>
      <c r="AG70" s="47"/>
      <c r="AH70" s="47"/>
    </row>
    <row r="71" spans="1:34" ht="15.6" customHeight="1" thickBot="1" x14ac:dyDescent="0.25">
      <c r="A71" s="49">
        <v>216</v>
      </c>
      <c r="B71" s="49" t="s">
        <v>11</v>
      </c>
      <c r="C71" s="145" t="s">
        <v>76</v>
      </c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1"/>
      <c r="AD71" s="52"/>
      <c r="AE71" s="3"/>
      <c r="AF71" s="47"/>
      <c r="AG71" s="47"/>
      <c r="AH71" s="47"/>
    </row>
    <row r="72" spans="1:34" s="47" customFormat="1" ht="15.6" customHeight="1" x14ac:dyDescent="0.2">
      <c r="A72" s="61" t="s">
        <v>12</v>
      </c>
      <c r="B72" s="57"/>
      <c r="C72" s="4"/>
      <c r="D72" s="5">
        <f t="shared" ref="D72:AC72" si="29">SUMIF($B6:$B71,"l. wys.",D6:D71)</f>
        <v>0</v>
      </c>
      <c r="E72" s="5">
        <f t="shared" si="29"/>
        <v>0</v>
      </c>
      <c r="F72" s="5">
        <f t="shared" si="29"/>
        <v>0</v>
      </c>
      <c r="G72" s="5">
        <f t="shared" si="29"/>
        <v>0</v>
      </c>
      <c r="H72" s="5">
        <f t="shared" si="29"/>
        <v>0</v>
      </c>
      <c r="I72" s="5">
        <f t="shared" si="29"/>
        <v>0</v>
      </c>
      <c r="J72" s="5">
        <f t="shared" si="29"/>
        <v>0</v>
      </c>
      <c r="K72" s="5">
        <f t="shared" si="29"/>
        <v>0</v>
      </c>
      <c r="L72" s="5">
        <f t="shared" si="29"/>
        <v>0</v>
      </c>
      <c r="M72" s="5">
        <f t="shared" si="29"/>
        <v>0</v>
      </c>
      <c r="N72" s="5">
        <f t="shared" si="29"/>
        <v>0</v>
      </c>
      <c r="O72" s="5">
        <f t="shared" si="29"/>
        <v>1</v>
      </c>
      <c r="P72" s="5">
        <f t="shared" si="29"/>
        <v>9</v>
      </c>
      <c r="Q72" s="5">
        <f t="shared" si="29"/>
        <v>5</v>
      </c>
      <c r="R72" s="5">
        <f t="shared" si="29"/>
        <v>10</v>
      </c>
      <c r="S72" s="5">
        <f t="shared" si="29"/>
        <v>1</v>
      </c>
      <c r="T72" s="5">
        <f t="shared" si="29"/>
        <v>55</v>
      </c>
      <c r="U72" s="5">
        <f t="shared" si="29"/>
        <v>45</v>
      </c>
      <c r="V72" s="5">
        <f t="shared" si="29"/>
        <v>28</v>
      </c>
      <c r="W72" s="5">
        <f t="shared" si="29"/>
        <v>10</v>
      </c>
      <c r="X72" s="5">
        <f t="shared" si="29"/>
        <v>13</v>
      </c>
      <c r="Y72" s="5">
        <f t="shared" si="29"/>
        <v>14</v>
      </c>
      <c r="Z72" s="5">
        <f t="shared" si="29"/>
        <v>25</v>
      </c>
      <c r="AA72" s="5">
        <f t="shared" si="29"/>
        <v>23</v>
      </c>
      <c r="AB72" s="5">
        <f t="shared" si="29"/>
        <v>24</v>
      </c>
      <c r="AC72" s="5">
        <f t="shared" si="29"/>
        <v>21</v>
      </c>
      <c r="AD72" s="45" t="str">
        <f>"Σ: "&amp;SUM(C72:AC72)</f>
        <v>Σ: 284</v>
      </c>
      <c r="AE72" s="46"/>
    </row>
    <row r="73" spans="1:34" s="47" customFormat="1" ht="15.6" customHeight="1" thickBot="1" x14ac:dyDescent="0.25">
      <c r="A73" s="62" t="s">
        <v>13</v>
      </c>
      <c r="B73" s="58"/>
      <c r="C73" s="6">
        <f t="shared" ref="C73:AB73" si="30">SUMIF($B6:$B71,"l. wsiad.",C6:C71)</f>
        <v>2</v>
      </c>
      <c r="D73" s="7">
        <f t="shared" si="30"/>
        <v>0</v>
      </c>
      <c r="E73" s="7">
        <f t="shared" si="30"/>
        <v>0</v>
      </c>
      <c r="F73" s="7">
        <f t="shared" si="30"/>
        <v>0</v>
      </c>
      <c r="G73" s="7">
        <f t="shared" si="30"/>
        <v>0</v>
      </c>
      <c r="H73" s="7">
        <f t="shared" si="30"/>
        <v>0</v>
      </c>
      <c r="I73" s="7">
        <f t="shared" si="30"/>
        <v>0</v>
      </c>
      <c r="J73" s="7">
        <f t="shared" si="30"/>
        <v>0</v>
      </c>
      <c r="K73" s="7">
        <f t="shared" si="30"/>
        <v>0</v>
      </c>
      <c r="L73" s="7">
        <f t="shared" si="30"/>
        <v>19</v>
      </c>
      <c r="M73" s="7">
        <f t="shared" si="30"/>
        <v>16</v>
      </c>
      <c r="N73" s="7">
        <f t="shared" si="30"/>
        <v>4</v>
      </c>
      <c r="O73" s="7">
        <f t="shared" si="30"/>
        <v>32</v>
      </c>
      <c r="P73" s="7">
        <f t="shared" si="30"/>
        <v>39</v>
      </c>
      <c r="Q73" s="7">
        <f t="shared" si="30"/>
        <v>15</v>
      </c>
      <c r="R73" s="7">
        <f t="shared" si="30"/>
        <v>39</v>
      </c>
      <c r="S73" s="7">
        <f t="shared" si="30"/>
        <v>12</v>
      </c>
      <c r="T73" s="7">
        <f t="shared" si="30"/>
        <v>16</v>
      </c>
      <c r="U73" s="7">
        <f t="shared" si="30"/>
        <v>48</v>
      </c>
      <c r="V73" s="7">
        <f t="shared" si="30"/>
        <v>18</v>
      </c>
      <c r="W73" s="7">
        <f t="shared" si="30"/>
        <v>7</v>
      </c>
      <c r="X73" s="7">
        <f t="shared" si="30"/>
        <v>11</v>
      </c>
      <c r="Y73" s="7">
        <f t="shared" si="30"/>
        <v>1</v>
      </c>
      <c r="Z73" s="7">
        <f t="shared" si="30"/>
        <v>4</v>
      </c>
      <c r="AA73" s="7">
        <f t="shared" si="30"/>
        <v>1</v>
      </c>
      <c r="AB73" s="7">
        <f t="shared" si="30"/>
        <v>0</v>
      </c>
      <c r="AC73" s="9"/>
      <c r="AD73" s="48" t="str">
        <f>"Σ: "&amp;SUM(C73:AC73)</f>
        <v>Σ: 284</v>
      </c>
      <c r="AE73" s="10"/>
    </row>
    <row r="74" spans="1:34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59"/>
      <c r="AE74" s="47"/>
      <c r="AF74" s="47"/>
      <c r="AG74" s="47"/>
      <c r="AH74" s="47"/>
    </row>
    <row r="75" spans="1:34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60"/>
      <c r="AE75" s="60"/>
      <c r="AF75" s="47"/>
      <c r="AG75" s="47"/>
      <c r="AH75" s="47"/>
    </row>
    <row r="76" spans="1:34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</row>
    <row r="77" spans="1:34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1:34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</row>
    <row r="79" spans="1:34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</row>
    <row r="80" spans="1:34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</row>
    <row r="81" spans="1:34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</row>
    <row r="82" spans="1:34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</row>
    <row r="83" spans="1:34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</row>
    <row r="84" spans="1:34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</row>
    <row r="85" spans="1:34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</row>
  </sheetData>
  <sheetProtection selectLockedCells="1" selectUnlockedCells="1"/>
  <mergeCells count="11">
    <mergeCell ref="A44:A46"/>
    <mergeCell ref="A50:A52"/>
    <mergeCell ref="A56:A58"/>
    <mergeCell ref="A62:A64"/>
    <mergeCell ref="A68:A70"/>
    <mergeCell ref="A38:A40"/>
    <mergeCell ref="A8:A10"/>
    <mergeCell ref="A14:A16"/>
    <mergeCell ref="A20:A22"/>
    <mergeCell ref="A26:A28"/>
    <mergeCell ref="A32:A34"/>
  </mergeCells>
  <conditionalFormatting sqref="AD8:AD71">
    <cfRule type="expression" dxfId="2490" priority="150" stopIfTrue="1">
      <formula>AO8</formula>
    </cfRule>
  </conditionalFormatting>
  <conditionalFormatting sqref="AD14:AD17">
    <cfRule type="expression" dxfId="2489" priority="148" stopIfTrue="1">
      <formula>AO14</formula>
    </cfRule>
  </conditionalFormatting>
  <conditionalFormatting sqref="AD14:AD17">
    <cfRule type="expression" dxfId="2488" priority="145" stopIfTrue="1">
      <formula>AO14</formula>
    </cfRule>
  </conditionalFormatting>
  <conditionalFormatting sqref="AD14:AD17">
    <cfRule type="expression" dxfId="2487" priority="143" stopIfTrue="1">
      <formula>AO14</formula>
    </cfRule>
  </conditionalFormatting>
  <conditionalFormatting sqref="AD20:AD23">
    <cfRule type="expression" dxfId="2486" priority="141" stopIfTrue="1">
      <formula>AO20</formula>
    </cfRule>
  </conditionalFormatting>
  <conditionalFormatting sqref="AD20:AD23">
    <cfRule type="expression" dxfId="2485" priority="138" stopIfTrue="1">
      <formula>AO20</formula>
    </cfRule>
  </conditionalFormatting>
  <conditionalFormatting sqref="AD20:AD23">
    <cfRule type="expression" dxfId="2484" priority="136" stopIfTrue="1">
      <formula>AO20</formula>
    </cfRule>
  </conditionalFormatting>
  <conditionalFormatting sqref="AD26:AD65">
    <cfRule type="expression" dxfId="2483" priority="134" stopIfTrue="1">
      <formula>AO26</formula>
    </cfRule>
  </conditionalFormatting>
  <conditionalFormatting sqref="AD26:AD65">
    <cfRule type="expression" dxfId="2482" priority="131" stopIfTrue="1">
      <formula>AO26</formula>
    </cfRule>
  </conditionalFormatting>
  <conditionalFormatting sqref="AD26:AD65">
    <cfRule type="expression" dxfId="2481" priority="129" stopIfTrue="1">
      <formula>AO26</formula>
    </cfRule>
  </conditionalFormatting>
  <conditionalFormatting sqref="AD68:AD71">
    <cfRule type="expression" dxfId="2480" priority="127" stopIfTrue="1">
      <formula>AO68</formula>
    </cfRule>
  </conditionalFormatting>
  <conditionalFormatting sqref="AD68:AD71">
    <cfRule type="expression" dxfId="2479" priority="124" stopIfTrue="1">
      <formula>AO68</formula>
    </cfRule>
  </conditionalFormatting>
  <conditionalFormatting sqref="AD68:AD71">
    <cfRule type="expression" dxfId="2478" priority="122" stopIfTrue="1">
      <formula>AO68</formula>
    </cfRule>
  </conditionalFormatting>
  <conditionalFormatting sqref="AD32:AD35">
    <cfRule type="expression" dxfId="2477" priority="84" stopIfTrue="1">
      <formula>AO32</formula>
    </cfRule>
  </conditionalFormatting>
  <conditionalFormatting sqref="AD32:AD35">
    <cfRule type="expression" dxfId="2476" priority="81" stopIfTrue="1">
      <formula>AO32</formula>
    </cfRule>
  </conditionalFormatting>
  <conditionalFormatting sqref="AD32:AD35">
    <cfRule type="expression" dxfId="2475" priority="79" stopIfTrue="1">
      <formula>AO32</formula>
    </cfRule>
  </conditionalFormatting>
  <conditionalFormatting sqref="AD38:AD41">
    <cfRule type="expression" dxfId="2474" priority="77" stopIfTrue="1">
      <formula>AO38</formula>
    </cfRule>
  </conditionalFormatting>
  <conditionalFormatting sqref="AD38:AD41">
    <cfRule type="expression" dxfId="2473" priority="74" stopIfTrue="1">
      <formula>AO38</formula>
    </cfRule>
  </conditionalFormatting>
  <conditionalFormatting sqref="AD38:AD41">
    <cfRule type="expression" dxfId="2472" priority="72" stopIfTrue="1">
      <formula>AO38</formula>
    </cfRule>
  </conditionalFormatting>
  <conditionalFormatting sqref="C8:AC8 C14:AC14 C20:AC20 C26:AC26 C68:AC68 C32:AC32 C38:AC38 C44:AC44 C62:AC62 C50:AC50 C56:AC56">
    <cfRule type="cellIs" dxfId="2471" priority="48" stopIfTrue="1" operator="equal">
      <formula>$AE8</formula>
    </cfRule>
  </conditionalFormatting>
  <conditionalFormatting sqref="C14:M14">
    <cfRule type="cellIs" dxfId="2470" priority="47" stopIfTrue="1" operator="equal">
      <formula>$AE14</formula>
    </cfRule>
  </conditionalFormatting>
  <conditionalFormatting sqref="C14:M14">
    <cfRule type="cellIs" dxfId="2469" priority="46" stopIfTrue="1" operator="equal">
      <formula>$AE14</formula>
    </cfRule>
  </conditionalFormatting>
  <conditionalFormatting sqref="C14:M14">
    <cfRule type="cellIs" dxfId="2468" priority="45" stopIfTrue="1" operator="equal">
      <formula>$AE14</formula>
    </cfRule>
  </conditionalFormatting>
  <conditionalFormatting sqref="C14:M14">
    <cfRule type="cellIs" dxfId="2467" priority="44" stopIfTrue="1" operator="equal">
      <formula>$AE14</formula>
    </cfRule>
  </conditionalFormatting>
  <conditionalFormatting sqref="C14:M14">
    <cfRule type="cellIs" dxfId="2466" priority="43" stopIfTrue="1" operator="equal">
      <formula>$AE14</formula>
    </cfRule>
  </conditionalFormatting>
  <conditionalFormatting sqref="C20:M20">
    <cfRule type="cellIs" dxfId="2465" priority="42" stopIfTrue="1" operator="equal">
      <formula>$AE20</formula>
    </cfRule>
  </conditionalFormatting>
  <conditionalFormatting sqref="C20:M20">
    <cfRule type="cellIs" dxfId="2464" priority="41" stopIfTrue="1" operator="equal">
      <formula>$AE20</formula>
    </cfRule>
  </conditionalFormatting>
  <conditionalFormatting sqref="C20:M20">
    <cfRule type="cellIs" dxfId="2463" priority="40" stopIfTrue="1" operator="equal">
      <formula>$AE20</formula>
    </cfRule>
  </conditionalFormatting>
  <conditionalFormatting sqref="C20:M20">
    <cfRule type="cellIs" dxfId="2462" priority="39" stopIfTrue="1" operator="equal">
      <formula>$AE20</formula>
    </cfRule>
  </conditionalFormatting>
  <conditionalFormatting sqref="C20:M20">
    <cfRule type="cellIs" dxfId="2461" priority="38" stopIfTrue="1" operator="equal">
      <formula>$AE20</formula>
    </cfRule>
  </conditionalFormatting>
  <conditionalFormatting sqref="C20:M20">
    <cfRule type="cellIs" dxfId="2460" priority="37" stopIfTrue="1" operator="equal">
      <formula>$AE20</formula>
    </cfRule>
  </conditionalFormatting>
  <conditionalFormatting sqref="C26:M26">
    <cfRule type="cellIs" dxfId="2459" priority="36" stopIfTrue="1" operator="equal">
      <formula>$AE26</formula>
    </cfRule>
  </conditionalFormatting>
  <conditionalFormatting sqref="C26:M26">
    <cfRule type="cellIs" dxfId="2458" priority="35" stopIfTrue="1" operator="equal">
      <formula>$AE26</formula>
    </cfRule>
  </conditionalFormatting>
  <conditionalFormatting sqref="C26:M26">
    <cfRule type="cellIs" dxfId="2457" priority="34" stopIfTrue="1" operator="equal">
      <formula>$AE26</formula>
    </cfRule>
  </conditionalFormatting>
  <conditionalFormatting sqref="C26:M26">
    <cfRule type="cellIs" dxfId="2456" priority="33" stopIfTrue="1" operator="equal">
      <formula>$AE26</formula>
    </cfRule>
  </conditionalFormatting>
  <conditionalFormatting sqref="C26:M26">
    <cfRule type="cellIs" dxfId="2455" priority="32" stopIfTrue="1" operator="equal">
      <formula>$AE26</formula>
    </cfRule>
  </conditionalFormatting>
  <conditionalFormatting sqref="C26:M26">
    <cfRule type="cellIs" dxfId="2454" priority="31" stopIfTrue="1" operator="equal">
      <formula>$AE26</formula>
    </cfRule>
  </conditionalFormatting>
  <conditionalFormatting sqref="C32:M32">
    <cfRule type="cellIs" dxfId="2453" priority="30" stopIfTrue="1" operator="equal">
      <formula>$AE32</formula>
    </cfRule>
  </conditionalFormatting>
  <conditionalFormatting sqref="C32:M32">
    <cfRule type="cellIs" dxfId="2452" priority="29" stopIfTrue="1" operator="equal">
      <formula>$AE32</formula>
    </cfRule>
  </conditionalFormatting>
  <conditionalFormatting sqref="C32:M32">
    <cfRule type="cellIs" dxfId="2451" priority="28" stopIfTrue="1" operator="equal">
      <formula>$AE32</formula>
    </cfRule>
  </conditionalFormatting>
  <conditionalFormatting sqref="C32:M32">
    <cfRule type="cellIs" dxfId="2450" priority="27" stopIfTrue="1" operator="equal">
      <formula>$AE32</formula>
    </cfRule>
  </conditionalFormatting>
  <conditionalFormatting sqref="C32:M32">
    <cfRule type="cellIs" dxfId="2449" priority="26" stopIfTrue="1" operator="equal">
      <formula>$AE32</formula>
    </cfRule>
  </conditionalFormatting>
  <conditionalFormatting sqref="C32:M32">
    <cfRule type="cellIs" dxfId="2448" priority="25" stopIfTrue="1" operator="equal">
      <formula>$AE32</formula>
    </cfRule>
  </conditionalFormatting>
  <conditionalFormatting sqref="C44:M44">
    <cfRule type="cellIs" dxfId="2447" priority="24" stopIfTrue="1" operator="equal">
      <formula>$AE44</formula>
    </cfRule>
  </conditionalFormatting>
  <conditionalFormatting sqref="C44:M44">
    <cfRule type="cellIs" dxfId="2446" priority="23" stopIfTrue="1" operator="equal">
      <formula>$AE44</formula>
    </cfRule>
  </conditionalFormatting>
  <conditionalFormatting sqref="C44:M44">
    <cfRule type="cellIs" dxfId="2445" priority="22" stopIfTrue="1" operator="equal">
      <formula>$AE44</formula>
    </cfRule>
  </conditionalFormatting>
  <conditionalFormatting sqref="C44:M44">
    <cfRule type="cellIs" dxfId="2444" priority="21" stopIfTrue="1" operator="equal">
      <formula>$AE44</formula>
    </cfRule>
  </conditionalFormatting>
  <conditionalFormatting sqref="C44:M44">
    <cfRule type="cellIs" dxfId="2443" priority="20" stopIfTrue="1" operator="equal">
      <formula>$AE44</formula>
    </cfRule>
  </conditionalFormatting>
  <conditionalFormatting sqref="C44:M44">
    <cfRule type="cellIs" dxfId="2442" priority="19" stopIfTrue="1" operator="equal">
      <formula>$AE44</formula>
    </cfRule>
  </conditionalFormatting>
  <conditionalFormatting sqref="C50:M50">
    <cfRule type="cellIs" dxfId="2441" priority="18" stopIfTrue="1" operator="equal">
      <formula>$AE50</formula>
    </cfRule>
  </conditionalFormatting>
  <conditionalFormatting sqref="C50:M50">
    <cfRule type="cellIs" dxfId="2440" priority="17" stopIfTrue="1" operator="equal">
      <formula>$AE50</formula>
    </cfRule>
  </conditionalFormatting>
  <conditionalFormatting sqref="C50:M50">
    <cfRule type="cellIs" dxfId="2439" priority="16" stopIfTrue="1" operator="equal">
      <formula>$AE50</formula>
    </cfRule>
  </conditionalFormatting>
  <conditionalFormatting sqref="C50:M50">
    <cfRule type="cellIs" dxfId="2438" priority="15" stopIfTrue="1" operator="equal">
      <formula>$AE50</formula>
    </cfRule>
  </conditionalFormatting>
  <conditionalFormatting sqref="C50:M50">
    <cfRule type="cellIs" dxfId="2437" priority="14" stopIfTrue="1" operator="equal">
      <formula>$AE50</formula>
    </cfRule>
  </conditionalFormatting>
  <conditionalFormatting sqref="C50:M50">
    <cfRule type="cellIs" dxfId="2436" priority="13" stopIfTrue="1" operator="equal">
      <formula>$AE50</formula>
    </cfRule>
  </conditionalFormatting>
  <conditionalFormatting sqref="C56:M56">
    <cfRule type="cellIs" dxfId="2435" priority="12" stopIfTrue="1" operator="equal">
      <formula>$AE56</formula>
    </cfRule>
  </conditionalFormatting>
  <conditionalFormatting sqref="C56:M56">
    <cfRule type="cellIs" dxfId="2434" priority="11" stopIfTrue="1" operator="equal">
      <formula>$AE56</formula>
    </cfRule>
  </conditionalFormatting>
  <conditionalFormatting sqref="C56:M56">
    <cfRule type="cellIs" dxfId="2433" priority="10" stopIfTrue="1" operator="equal">
      <formula>$AE56</formula>
    </cfRule>
  </conditionalFormatting>
  <conditionalFormatting sqref="C56:M56">
    <cfRule type="cellIs" dxfId="2432" priority="9" stopIfTrue="1" operator="equal">
      <formula>$AE56</formula>
    </cfRule>
  </conditionalFormatting>
  <conditionalFormatting sqref="C56:M56">
    <cfRule type="cellIs" dxfId="2431" priority="8" stopIfTrue="1" operator="equal">
      <formula>$AE56</formula>
    </cfRule>
  </conditionalFormatting>
  <conditionalFormatting sqref="C56:M56">
    <cfRule type="cellIs" dxfId="2430" priority="7" stopIfTrue="1" operator="equal">
      <formula>$AE56</formula>
    </cfRule>
  </conditionalFormatting>
  <conditionalFormatting sqref="C62:M62">
    <cfRule type="cellIs" dxfId="2429" priority="6" stopIfTrue="1" operator="equal">
      <formula>$AE62</formula>
    </cfRule>
  </conditionalFormatting>
  <conditionalFormatting sqref="C62:M62">
    <cfRule type="cellIs" dxfId="2428" priority="5" stopIfTrue="1" operator="equal">
      <formula>$AE62</formula>
    </cfRule>
  </conditionalFormatting>
  <conditionalFormatting sqref="C62:M62">
    <cfRule type="cellIs" dxfId="2427" priority="4" stopIfTrue="1" operator="equal">
      <formula>$AE62</formula>
    </cfRule>
  </conditionalFormatting>
  <conditionalFormatting sqref="C62:M62">
    <cfRule type="cellIs" dxfId="2426" priority="3" stopIfTrue="1" operator="equal">
      <formula>$AE62</formula>
    </cfRule>
  </conditionalFormatting>
  <conditionalFormatting sqref="C62:M62">
    <cfRule type="cellIs" dxfId="2425" priority="2" stopIfTrue="1" operator="equal">
      <formula>$AE62</formula>
    </cfRule>
  </conditionalFormatting>
  <conditionalFormatting sqref="C62:M62">
    <cfRule type="cellIs" dxfId="2424" priority="1" stopIfTrue="1" operator="equal">
      <formula>$AE62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9" man="1"/>
    <brk id="53" max="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7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AJ11" sqref="AJ11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30" width="4" style="35" customWidth="1"/>
    <col min="31" max="31" width="11.7109375" style="35" customWidth="1"/>
    <col min="32" max="32" width="6.7109375" style="35" customWidth="1"/>
    <col min="33" max="16384" width="9.140625" style="35"/>
  </cols>
  <sheetData>
    <row r="1" spans="1:35" ht="21.95" customHeight="1" x14ac:dyDescent="0.2">
      <c r="A1" s="14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53" t="s">
        <v>78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33"/>
      <c r="AE1" s="34"/>
    </row>
    <row r="2" spans="1:35" ht="5.0999999999999996" customHeight="1" thickBot="1" x14ac:dyDescent="0.25">
      <c r="A2" s="16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7"/>
      <c r="R2" s="1"/>
      <c r="S2" s="1"/>
      <c r="T2" s="1"/>
      <c r="U2" s="1"/>
      <c r="V2" s="1"/>
      <c r="W2" s="1"/>
      <c r="X2" s="1"/>
      <c r="Y2" s="1"/>
      <c r="Z2" s="1"/>
      <c r="AA2" s="36"/>
      <c r="AB2" s="36"/>
      <c r="AC2" s="36"/>
      <c r="AD2" s="36"/>
      <c r="AE2" s="39"/>
    </row>
    <row r="3" spans="1:35" ht="21.95" customHeight="1" thickBot="1" x14ac:dyDescent="0.25">
      <c r="A3" s="16" t="s">
        <v>0</v>
      </c>
      <c r="B3" s="17">
        <v>10</v>
      </c>
      <c r="C3" s="120" t="s">
        <v>16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38"/>
      <c r="Q3" s="122" t="s">
        <v>51</v>
      </c>
      <c r="R3" s="1"/>
      <c r="S3" s="1"/>
      <c r="T3" s="1"/>
      <c r="U3" s="1"/>
      <c r="V3" s="1"/>
      <c r="W3" s="1"/>
      <c r="X3" s="1"/>
      <c r="Y3" s="1"/>
      <c r="Z3" s="1"/>
      <c r="AA3" s="36"/>
      <c r="AB3" s="36"/>
      <c r="AC3" s="36"/>
      <c r="AD3" s="36"/>
      <c r="AE3" s="39"/>
    </row>
    <row r="4" spans="1:35" ht="5.0999999999999996" customHeight="1" thickBot="1" x14ac:dyDescent="0.3">
      <c r="A4" s="18"/>
      <c r="B4" s="19"/>
      <c r="C4" s="20"/>
      <c r="D4" s="20"/>
      <c r="E4" s="20"/>
      <c r="F4" s="40"/>
      <c r="G4" s="40"/>
      <c r="H4" s="40"/>
      <c r="I4" s="40"/>
      <c r="J4" s="40"/>
      <c r="K4" s="40"/>
      <c r="L4" s="40"/>
      <c r="M4" s="40"/>
      <c r="N4" s="40"/>
      <c r="O4" s="40"/>
      <c r="P4" s="21"/>
      <c r="Q4" s="19"/>
      <c r="R4" s="19"/>
      <c r="S4" s="19"/>
      <c r="T4" s="19"/>
      <c r="U4" s="19"/>
      <c r="V4" s="19"/>
      <c r="W4" s="19"/>
      <c r="X4" s="19"/>
      <c r="Y4" s="19"/>
      <c r="Z4" s="19"/>
      <c r="AA4" s="41"/>
      <c r="AB4" s="41"/>
      <c r="AC4" s="41"/>
      <c r="AD4" s="41"/>
      <c r="AE4" s="42"/>
    </row>
    <row r="5" spans="1:35" s="54" customFormat="1" ht="114.95" customHeight="1" thickBot="1" x14ac:dyDescent="0.25">
      <c r="A5" s="22" t="s">
        <v>2</v>
      </c>
      <c r="B5" s="22" t="s">
        <v>3</v>
      </c>
      <c r="C5" s="121" t="s">
        <v>42</v>
      </c>
      <c r="D5" s="121" t="s">
        <v>52</v>
      </c>
      <c r="E5" s="121" t="s">
        <v>53</v>
      </c>
      <c r="F5" s="121" t="s">
        <v>39</v>
      </c>
      <c r="G5" s="121" t="s">
        <v>54</v>
      </c>
      <c r="H5" s="124" t="s">
        <v>55</v>
      </c>
      <c r="I5" s="121" t="s">
        <v>68</v>
      </c>
      <c r="J5" s="121" t="s">
        <v>69</v>
      </c>
      <c r="K5" s="121" t="s">
        <v>56</v>
      </c>
      <c r="L5" s="121" t="s">
        <v>70</v>
      </c>
      <c r="M5" s="121" t="s">
        <v>57</v>
      </c>
      <c r="N5" s="121" t="s">
        <v>58</v>
      </c>
      <c r="O5" s="121" t="s">
        <v>30</v>
      </c>
      <c r="P5" s="123" t="s">
        <v>29</v>
      </c>
      <c r="Q5" s="121" t="s">
        <v>59</v>
      </c>
      <c r="R5" s="121" t="s">
        <v>27</v>
      </c>
      <c r="S5" s="121" t="s">
        <v>48</v>
      </c>
      <c r="T5" s="135" t="s">
        <v>60</v>
      </c>
      <c r="U5" s="92" t="s">
        <v>26</v>
      </c>
      <c r="V5" s="92" t="s">
        <v>25</v>
      </c>
      <c r="W5" s="92" t="s">
        <v>71</v>
      </c>
      <c r="X5" s="92" t="s">
        <v>61</v>
      </c>
      <c r="Y5" s="92" t="s">
        <v>62</v>
      </c>
      <c r="Z5" s="92" t="s">
        <v>63</v>
      </c>
      <c r="AA5" s="92" t="s">
        <v>64</v>
      </c>
      <c r="AB5" s="92" t="s">
        <v>65</v>
      </c>
      <c r="AC5" s="73" t="s">
        <v>66</v>
      </c>
      <c r="AD5" s="73" t="s">
        <v>19</v>
      </c>
      <c r="AE5" s="22" t="s">
        <v>14</v>
      </c>
      <c r="AF5" s="11" t="s">
        <v>4</v>
      </c>
    </row>
    <row r="6" spans="1:35" s="44" customFormat="1" ht="15.6" customHeight="1" x14ac:dyDescent="0.2">
      <c r="A6" s="156"/>
      <c r="B6" s="23" t="s">
        <v>5</v>
      </c>
      <c r="C6" s="78"/>
      <c r="D6" s="80">
        <v>0</v>
      </c>
      <c r="E6" s="80">
        <v>0</v>
      </c>
      <c r="F6" s="80">
        <v>0</v>
      </c>
      <c r="G6" s="80">
        <v>0</v>
      </c>
      <c r="H6" s="126">
        <v>0</v>
      </c>
      <c r="I6" s="96">
        <v>0</v>
      </c>
      <c r="J6" s="98">
        <v>0</v>
      </c>
      <c r="K6" s="80">
        <v>0</v>
      </c>
      <c r="L6" s="80">
        <v>0</v>
      </c>
      <c r="M6" s="80">
        <v>0</v>
      </c>
      <c r="N6" s="80">
        <v>0</v>
      </c>
      <c r="O6" s="80">
        <v>1</v>
      </c>
      <c r="P6" s="80">
        <v>0</v>
      </c>
      <c r="Q6" s="126">
        <v>0</v>
      </c>
      <c r="R6" s="96">
        <v>0</v>
      </c>
      <c r="S6" s="96">
        <v>0</v>
      </c>
      <c r="T6" s="136" t="s">
        <v>45</v>
      </c>
      <c r="U6" s="95">
        <v>0</v>
      </c>
      <c r="V6" s="95">
        <v>2</v>
      </c>
      <c r="W6" s="95">
        <v>1</v>
      </c>
      <c r="X6" s="95">
        <v>1</v>
      </c>
      <c r="Y6" s="95">
        <v>0</v>
      </c>
      <c r="Z6" s="95">
        <v>0</v>
      </c>
      <c r="AA6" s="137">
        <v>0</v>
      </c>
      <c r="AB6" s="79">
        <v>0</v>
      </c>
      <c r="AC6" s="79">
        <v>0</v>
      </c>
      <c r="AD6" s="134">
        <v>1</v>
      </c>
      <c r="AE6" s="26" t="s">
        <v>6</v>
      </c>
      <c r="AF6" s="43"/>
      <c r="AG6" s="47"/>
      <c r="AH6" s="47"/>
      <c r="AI6" s="47"/>
    </row>
    <row r="7" spans="1:35" s="44" customFormat="1" ht="15.6" customHeight="1" x14ac:dyDescent="0.15">
      <c r="A7" s="154">
        <v>5.01</v>
      </c>
      <c r="B7" s="24" t="s">
        <v>7</v>
      </c>
      <c r="C7" s="115">
        <v>1</v>
      </c>
      <c r="D7" s="84">
        <v>0</v>
      </c>
      <c r="E7" s="84">
        <v>1</v>
      </c>
      <c r="F7" s="84">
        <v>0</v>
      </c>
      <c r="G7" s="84">
        <v>0</v>
      </c>
      <c r="H7" s="127">
        <v>0</v>
      </c>
      <c r="I7" s="101">
        <v>0</v>
      </c>
      <c r="J7" s="103">
        <v>0</v>
      </c>
      <c r="K7" s="84">
        <v>3</v>
      </c>
      <c r="L7" s="84">
        <v>0</v>
      </c>
      <c r="M7" s="84">
        <v>0</v>
      </c>
      <c r="N7" s="84">
        <v>0</v>
      </c>
      <c r="O7" s="84">
        <v>0</v>
      </c>
      <c r="P7" s="84">
        <v>0</v>
      </c>
      <c r="Q7" s="127">
        <v>1</v>
      </c>
      <c r="R7" s="101">
        <v>0</v>
      </c>
      <c r="S7" s="101">
        <v>0</v>
      </c>
      <c r="T7" s="130"/>
      <c r="U7" s="100">
        <v>0</v>
      </c>
      <c r="V7" s="100">
        <v>0</v>
      </c>
      <c r="W7" s="100">
        <v>0</v>
      </c>
      <c r="X7" s="100">
        <v>0</v>
      </c>
      <c r="Y7" s="100">
        <v>0</v>
      </c>
      <c r="Z7" s="100">
        <v>0</v>
      </c>
      <c r="AA7" s="138">
        <v>0</v>
      </c>
      <c r="AB7" s="83">
        <v>0</v>
      </c>
      <c r="AC7" s="83">
        <v>0</v>
      </c>
      <c r="AD7" s="85"/>
      <c r="AE7" s="27">
        <f>SUM(C7:AC7)</f>
        <v>6</v>
      </c>
      <c r="AF7" s="12"/>
      <c r="AG7" s="47"/>
      <c r="AH7" s="47"/>
      <c r="AI7" s="47"/>
    </row>
    <row r="8" spans="1:35" s="44" customFormat="1" ht="15.6" customHeight="1" x14ac:dyDescent="0.2">
      <c r="A8" s="162" t="s">
        <v>67</v>
      </c>
      <c r="B8" s="24" t="s">
        <v>8</v>
      </c>
      <c r="C8" s="115">
        <f>C7</f>
        <v>1</v>
      </c>
      <c r="D8" s="87">
        <f t="shared" ref="D8:AC8" si="0">C8-D6+D7</f>
        <v>1</v>
      </c>
      <c r="E8" s="87">
        <f>D8-E6+E7</f>
        <v>2</v>
      </c>
      <c r="F8" s="87">
        <f>E8-F6+F7</f>
        <v>2</v>
      </c>
      <c r="G8" s="87">
        <f t="shared" ref="G8:AA8" si="1">F8-G6+G7</f>
        <v>2</v>
      </c>
      <c r="H8" s="128">
        <f t="shared" si="1"/>
        <v>2</v>
      </c>
      <c r="I8" s="106">
        <f>H8-I6+I7</f>
        <v>2</v>
      </c>
      <c r="J8" s="108">
        <f t="shared" ref="J8:X8" si="2">I8-J6+J7</f>
        <v>2</v>
      </c>
      <c r="K8" s="87">
        <f t="shared" si="2"/>
        <v>5</v>
      </c>
      <c r="L8" s="87">
        <f t="shared" si="2"/>
        <v>5</v>
      </c>
      <c r="M8" s="87">
        <f t="shared" si="2"/>
        <v>5</v>
      </c>
      <c r="N8" s="87">
        <f t="shared" si="2"/>
        <v>5</v>
      </c>
      <c r="O8" s="87">
        <f t="shared" si="2"/>
        <v>4</v>
      </c>
      <c r="P8" s="87">
        <f t="shared" si="2"/>
        <v>4</v>
      </c>
      <c r="Q8" s="128">
        <f t="shared" si="2"/>
        <v>5</v>
      </c>
      <c r="R8" s="106">
        <f t="shared" si="2"/>
        <v>5</v>
      </c>
      <c r="S8" s="106">
        <f t="shared" si="2"/>
        <v>5</v>
      </c>
      <c r="T8" s="139" t="s">
        <v>45</v>
      </c>
      <c r="U8" s="105">
        <f>S8-U6+U7</f>
        <v>5</v>
      </c>
      <c r="V8" s="105">
        <f t="shared" si="2"/>
        <v>3</v>
      </c>
      <c r="W8" s="105">
        <f t="shared" si="2"/>
        <v>2</v>
      </c>
      <c r="X8" s="105">
        <f t="shared" si="2"/>
        <v>1</v>
      </c>
      <c r="Y8" s="105">
        <f t="shared" si="1"/>
        <v>1</v>
      </c>
      <c r="Z8" s="105">
        <f t="shared" si="1"/>
        <v>1</v>
      </c>
      <c r="AA8" s="140">
        <f t="shared" si="1"/>
        <v>1</v>
      </c>
      <c r="AB8" s="86">
        <f t="shared" si="0"/>
        <v>1</v>
      </c>
      <c r="AC8" s="86">
        <f t="shared" si="0"/>
        <v>1</v>
      </c>
      <c r="AD8" s="133">
        <f>AC8-AD6</f>
        <v>0</v>
      </c>
      <c r="AE8" s="28"/>
      <c r="AF8" s="3">
        <f>MAX(C8:AD8)</f>
        <v>5</v>
      </c>
      <c r="AG8" s="47"/>
      <c r="AH8" s="47"/>
      <c r="AI8" s="47"/>
    </row>
    <row r="9" spans="1:35" s="44" customFormat="1" ht="15.6" customHeight="1" x14ac:dyDescent="0.2">
      <c r="A9" s="163"/>
      <c r="B9" s="24" t="s">
        <v>9</v>
      </c>
      <c r="C9" s="146"/>
      <c r="D9" s="147"/>
      <c r="E9" s="147"/>
      <c r="F9" s="147"/>
      <c r="G9" s="147"/>
      <c r="H9" s="129">
        <v>5.09</v>
      </c>
      <c r="I9" s="148"/>
      <c r="J9" s="148"/>
      <c r="K9" s="125">
        <v>5.13</v>
      </c>
      <c r="L9" s="147"/>
      <c r="M9" s="147"/>
      <c r="N9" s="147"/>
      <c r="O9" s="147"/>
      <c r="P9" s="125">
        <v>5.21</v>
      </c>
      <c r="Q9" s="147"/>
      <c r="R9" s="148"/>
      <c r="S9" s="148"/>
      <c r="T9" s="149" t="s">
        <v>45</v>
      </c>
      <c r="U9" s="141">
        <v>5.25</v>
      </c>
      <c r="V9" s="148"/>
      <c r="W9" s="148"/>
      <c r="X9" s="148"/>
      <c r="Y9" s="148"/>
      <c r="Z9" s="148"/>
      <c r="AA9" s="142">
        <v>5.36</v>
      </c>
      <c r="AB9" s="147"/>
      <c r="AC9" s="147"/>
      <c r="AD9" s="150">
        <v>5.41</v>
      </c>
      <c r="AE9" s="29">
        <v>40</v>
      </c>
      <c r="AF9" s="12"/>
      <c r="AG9" s="47"/>
      <c r="AH9" s="47"/>
      <c r="AI9" s="47"/>
    </row>
    <row r="10" spans="1:35" s="44" customFormat="1" ht="15.6" customHeight="1" x14ac:dyDescent="0.2">
      <c r="A10" s="164"/>
      <c r="B10" s="25" t="s">
        <v>10</v>
      </c>
      <c r="C10" s="151">
        <v>5.01</v>
      </c>
      <c r="D10" s="152"/>
      <c r="E10" s="152"/>
      <c r="F10" s="152"/>
      <c r="G10" s="152"/>
      <c r="H10" s="132">
        <f>H9</f>
        <v>5.09</v>
      </c>
      <c r="I10" s="152"/>
      <c r="J10" s="152"/>
      <c r="K10" s="91">
        <f>K9</f>
        <v>5.13</v>
      </c>
      <c r="L10" s="152"/>
      <c r="M10" s="152"/>
      <c r="N10" s="152"/>
      <c r="O10" s="152"/>
      <c r="P10" s="91">
        <f>P9</f>
        <v>5.21</v>
      </c>
      <c r="Q10" s="152"/>
      <c r="R10" s="152"/>
      <c r="S10" s="152"/>
      <c r="T10" s="148"/>
      <c r="U10" s="143">
        <f>U9</f>
        <v>5.25</v>
      </c>
      <c r="V10" s="152"/>
      <c r="W10" s="152"/>
      <c r="X10" s="152"/>
      <c r="Y10" s="152"/>
      <c r="Z10" s="152"/>
      <c r="AA10" s="144">
        <f>AA9</f>
        <v>5.36</v>
      </c>
      <c r="AB10" s="152"/>
      <c r="AC10" s="152"/>
      <c r="AD10" s="153"/>
      <c r="AE10" s="28"/>
      <c r="AF10" s="13"/>
      <c r="AG10" s="47"/>
      <c r="AH10" s="47"/>
      <c r="AI10" s="47"/>
    </row>
    <row r="11" spans="1:35" s="44" customFormat="1" ht="15.6" customHeight="1" thickBot="1" x14ac:dyDescent="0.25">
      <c r="A11" s="155">
        <v>539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1"/>
      <c r="AE11" s="52"/>
      <c r="AF11" s="3"/>
      <c r="AG11" s="47"/>
      <c r="AH11" s="47"/>
      <c r="AI11" s="47"/>
    </row>
    <row r="12" spans="1:35" ht="15.6" customHeight="1" x14ac:dyDescent="0.2">
      <c r="A12" s="156"/>
      <c r="B12" s="23" t="s">
        <v>5</v>
      </c>
      <c r="C12" s="78"/>
      <c r="D12" s="80">
        <v>1</v>
      </c>
      <c r="E12" s="80">
        <v>1</v>
      </c>
      <c r="F12" s="80">
        <v>3</v>
      </c>
      <c r="G12" s="80">
        <v>2</v>
      </c>
      <c r="H12" s="126">
        <v>1</v>
      </c>
      <c r="I12" s="96">
        <v>3</v>
      </c>
      <c r="J12" s="98">
        <v>1</v>
      </c>
      <c r="K12" s="80">
        <v>6</v>
      </c>
      <c r="L12" s="80">
        <v>4</v>
      </c>
      <c r="M12" s="80">
        <v>2</v>
      </c>
      <c r="N12" s="80">
        <v>0</v>
      </c>
      <c r="O12" s="80">
        <v>1</v>
      </c>
      <c r="P12" s="80">
        <v>0</v>
      </c>
      <c r="Q12" s="126">
        <v>1</v>
      </c>
      <c r="R12" s="96">
        <v>0</v>
      </c>
      <c r="S12" s="96">
        <v>0</v>
      </c>
      <c r="T12" s="136">
        <v>2</v>
      </c>
      <c r="U12" s="95" t="s">
        <v>45</v>
      </c>
      <c r="V12" s="95" t="s">
        <v>45</v>
      </c>
      <c r="W12" s="95" t="s">
        <v>45</v>
      </c>
      <c r="X12" s="95" t="s">
        <v>45</v>
      </c>
      <c r="Y12" s="95" t="s">
        <v>45</v>
      </c>
      <c r="Z12" s="95" t="s">
        <v>45</v>
      </c>
      <c r="AA12" s="137" t="s">
        <v>45</v>
      </c>
      <c r="AB12" s="79" t="s">
        <v>45</v>
      </c>
      <c r="AC12" s="79" t="s">
        <v>45</v>
      </c>
      <c r="AD12" s="134" t="s">
        <v>45</v>
      </c>
      <c r="AE12" s="26" t="s">
        <v>6</v>
      </c>
      <c r="AF12" s="43"/>
      <c r="AG12" s="47"/>
      <c r="AH12" s="47"/>
      <c r="AI12" s="47"/>
    </row>
    <row r="13" spans="1:35" ht="15.6" customHeight="1" x14ac:dyDescent="0.2">
      <c r="A13" s="154">
        <v>7</v>
      </c>
      <c r="B13" s="24" t="s">
        <v>7</v>
      </c>
      <c r="C13" s="115">
        <v>10</v>
      </c>
      <c r="D13" s="84">
        <v>5</v>
      </c>
      <c r="E13" s="84">
        <v>7</v>
      </c>
      <c r="F13" s="84">
        <v>2</v>
      </c>
      <c r="G13" s="84">
        <v>1</v>
      </c>
      <c r="H13" s="127">
        <v>0</v>
      </c>
      <c r="I13" s="101">
        <v>0</v>
      </c>
      <c r="J13" s="103">
        <v>0</v>
      </c>
      <c r="K13" s="84">
        <v>0</v>
      </c>
      <c r="L13" s="84">
        <v>2</v>
      </c>
      <c r="M13" s="84">
        <v>0</v>
      </c>
      <c r="N13" s="84">
        <v>0</v>
      </c>
      <c r="O13" s="84">
        <v>0</v>
      </c>
      <c r="P13" s="84">
        <v>1</v>
      </c>
      <c r="Q13" s="127">
        <v>0</v>
      </c>
      <c r="R13" s="101">
        <v>0</v>
      </c>
      <c r="S13" s="101">
        <v>0</v>
      </c>
      <c r="T13" s="148"/>
      <c r="U13" s="100" t="s">
        <v>45</v>
      </c>
      <c r="V13" s="100" t="s">
        <v>45</v>
      </c>
      <c r="W13" s="100" t="s">
        <v>45</v>
      </c>
      <c r="X13" s="100" t="s">
        <v>45</v>
      </c>
      <c r="Y13" s="100" t="s">
        <v>45</v>
      </c>
      <c r="Z13" s="100" t="s">
        <v>45</v>
      </c>
      <c r="AA13" s="138" t="s">
        <v>45</v>
      </c>
      <c r="AB13" s="83" t="s">
        <v>45</v>
      </c>
      <c r="AC13" s="83" t="s">
        <v>45</v>
      </c>
      <c r="AD13" s="85"/>
      <c r="AE13" s="27">
        <f>SUM(C13:AC13)</f>
        <v>28</v>
      </c>
      <c r="AF13" s="12"/>
      <c r="AG13" s="47"/>
      <c r="AH13" s="47"/>
      <c r="AI13" s="47"/>
    </row>
    <row r="14" spans="1:35" ht="15.6" customHeight="1" x14ac:dyDescent="0.2">
      <c r="A14" s="162" t="s">
        <v>67</v>
      </c>
      <c r="B14" s="24" t="s">
        <v>8</v>
      </c>
      <c r="C14" s="115">
        <f>C13</f>
        <v>10</v>
      </c>
      <c r="D14" s="87">
        <f t="shared" ref="D14" si="3">C14-D12+D13</f>
        <v>14</v>
      </c>
      <c r="E14" s="87">
        <f>D14-E12+E13</f>
        <v>20</v>
      </c>
      <c r="F14" s="87">
        <f>E14-F12+F13</f>
        <v>19</v>
      </c>
      <c r="G14" s="87">
        <f t="shared" ref="G14:H14" si="4">F14-G12+G13</f>
        <v>18</v>
      </c>
      <c r="H14" s="128">
        <f t="shared" si="4"/>
        <v>17</v>
      </c>
      <c r="I14" s="106">
        <f>H14-I12+I13</f>
        <v>14</v>
      </c>
      <c r="J14" s="108">
        <f t="shared" ref="J14:T14" si="5">I14-J12+J13</f>
        <v>13</v>
      </c>
      <c r="K14" s="87">
        <f t="shared" si="5"/>
        <v>7</v>
      </c>
      <c r="L14" s="87">
        <f t="shared" si="5"/>
        <v>5</v>
      </c>
      <c r="M14" s="87">
        <f t="shared" si="5"/>
        <v>3</v>
      </c>
      <c r="N14" s="87">
        <f t="shared" si="5"/>
        <v>3</v>
      </c>
      <c r="O14" s="87">
        <f t="shared" si="5"/>
        <v>2</v>
      </c>
      <c r="P14" s="87">
        <f t="shared" si="5"/>
        <v>3</v>
      </c>
      <c r="Q14" s="128">
        <f t="shared" si="5"/>
        <v>2</v>
      </c>
      <c r="R14" s="106">
        <f t="shared" si="5"/>
        <v>2</v>
      </c>
      <c r="S14" s="106">
        <f t="shared" si="5"/>
        <v>2</v>
      </c>
      <c r="T14" s="139">
        <f t="shared" si="5"/>
        <v>0</v>
      </c>
      <c r="U14" s="105" t="s">
        <v>45</v>
      </c>
      <c r="V14" s="105" t="s">
        <v>45</v>
      </c>
      <c r="W14" s="105" t="s">
        <v>45</v>
      </c>
      <c r="X14" s="105" t="s">
        <v>45</v>
      </c>
      <c r="Y14" s="105" t="s">
        <v>45</v>
      </c>
      <c r="Z14" s="105" t="s">
        <v>45</v>
      </c>
      <c r="AA14" s="140" t="s">
        <v>45</v>
      </c>
      <c r="AB14" s="86" t="s">
        <v>45</v>
      </c>
      <c r="AC14" s="86" t="s">
        <v>45</v>
      </c>
      <c r="AD14" s="133" t="s">
        <v>45</v>
      </c>
      <c r="AE14" s="28"/>
      <c r="AF14" s="3">
        <f>MAX(C14:AD14)</f>
        <v>20</v>
      </c>
      <c r="AG14" s="47"/>
      <c r="AH14" s="47"/>
      <c r="AI14" s="47"/>
    </row>
    <row r="15" spans="1:35" ht="15.6" customHeight="1" x14ac:dyDescent="0.2">
      <c r="A15" s="163"/>
      <c r="B15" s="24" t="s">
        <v>9</v>
      </c>
      <c r="C15" s="146"/>
      <c r="D15" s="147"/>
      <c r="E15" s="147"/>
      <c r="F15" s="147"/>
      <c r="G15" s="147"/>
      <c r="H15" s="129">
        <v>7.07</v>
      </c>
      <c r="I15" s="148"/>
      <c r="J15" s="148"/>
      <c r="K15" s="125">
        <v>7.12</v>
      </c>
      <c r="L15" s="147"/>
      <c r="M15" s="147"/>
      <c r="N15" s="147"/>
      <c r="O15" s="147"/>
      <c r="P15" s="125">
        <v>7.2</v>
      </c>
      <c r="Q15" s="147"/>
      <c r="R15" s="148"/>
      <c r="S15" s="148"/>
      <c r="T15" s="149">
        <v>7.24</v>
      </c>
      <c r="U15" s="141" t="s">
        <v>45</v>
      </c>
      <c r="V15" s="148"/>
      <c r="W15" s="148"/>
      <c r="X15" s="148"/>
      <c r="Y15" s="148"/>
      <c r="Z15" s="148"/>
      <c r="AA15" s="142" t="s">
        <v>45</v>
      </c>
      <c r="AB15" s="147"/>
      <c r="AC15" s="147"/>
      <c r="AD15" s="150" t="s">
        <v>45</v>
      </c>
      <c r="AE15" s="29">
        <v>24</v>
      </c>
      <c r="AF15" s="12"/>
      <c r="AG15" s="47"/>
      <c r="AH15" s="47"/>
      <c r="AI15" s="47"/>
    </row>
    <row r="16" spans="1:35" ht="15.6" customHeight="1" x14ac:dyDescent="0.2">
      <c r="A16" s="164"/>
      <c r="B16" s="25" t="s">
        <v>10</v>
      </c>
      <c r="C16" s="151">
        <v>7</v>
      </c>
      <c r="D16" s="152"/>
      <c r="E16" s="152"/>
      <c r="F16" s="152"/>
      <c r="G16" s="152"/>
      <c r="H16" s="132">
        <f>H15</f>
        <v>7.07</v>
      </c>
      <c r="I16" s="152"/>
      <c r="J16" s="152"/>
      <c r="K16" s="91">
        <f>K15</f>
        <v>7.12</v>
      </c>
      <c r="L16" s="152"/>
      <c r="M16" s="152"/>
      <c r="N16" s="152"/>
      <c r="O16" s="152"/>
      <c r="P16" s="91">
        <f>P15</f>
        <v>7.2</v>
      </c>
      <c r="Q16" s="152"/>
      <c r="R16" s="152"/>
      <c r="S16" s="152"/>
      <c r="T16" s="148"/>
      <c r="U16" s="143" t="s">
        <v>45</v>
      </c>
      <c r="V16" s="152"/>
      <c r="W16" s="152"/>
      <c r="X16" s="152"/>
      <c r="Y16" s="152"/>
      <c r="Z16" s="152"/>
      <c r="AA16" s="144" t="s">
        <v>45</v>
      </c>
      <c r="AB16" s="152"/>
      <c r="AC16" s="152"/>
      <c r="AD16" s="153"/>
      <c r="AE16" s="28"/>
      <c r="AF16" s="13"/>
      <c r="AG16" s="47"/>
      <c r="AH16" s="47"/>
      <c r="AI16" s="47"/>
    </row>
    <row r="17" spans="1:35" ht="15.6" customHeight="1" thickBot="1" x14ac:dyDescent="0.25">
      <c r="A17" s="155">
        <v>202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1"/>
      <c r="AE17" s="52"/>
      <c r="AF17" s="3"/>
      <c r="AG17" s="47"/>
      <c r="AH17" s="47"/>
      <c r="AI17" s="47"/>
    </row>
    <row r="18" spans="1:35" ht="15.6" customHeight="1" x14ac:dyDescent="0.2">
      <c r="A18" s="156"/>
      <c r="B18" s="23" t="s">
        <v>5</v>
      </c>
      <c r="C18" s="78"/>
      <c r="D18" s="80">
        <v>0</v>
      </c>
      <c r="E18" s="80">
        <v>0</v>
      </c>
      <c r="F18" s="80">
        <v>1</v>
      </c>
      <c r="G18" s="80">
        <v>0</v>
      </c>
      <c r="H18" s="126">
        <v>0</v>
      </c>
      <c r="I18" s="96">
        <v>3</v>
      </c>
      <c r="J18" s="98">
        <v>1</v>
      </c>
      <c r="K18" s="80">
        <v>2</v>
      </c>
      <c r="L18" s="80">
        <v>2</v>
      </c>
      <c r="M18" s="80">
        <v>3</v>
      </c>
      <c r="N18" s="80">
        <v>1</v>
      </c>
      <c r="O18" s="80">
        <v>1</v>
      </c>
      <c r="P18" s="80">
        <v>2</v>
      </c>
      <c r="Q18" s="126">
        <v>3</v>
      </c>
      <c r="R18" s="96">
        <v>0</v>
      </c>
      <c r="S18" s="96">
        <v>1</v>
      </c>
      <c r="T18" s="136">
        <v>5</v>
      </c>
      <c r="U18" s="95" t="s">
        <v>45</v>
      </c>
      <c r="V18" s="95" t="s">
        <v>45</v>
      </c>
      <c r="W18" s="95" t="s">
        <v>45</v>
      </c>
      <c r="X18" s="95" t="s">
        <v>45</v>
      </c>
      <c r="Y18" s="95" t="s">
        <v>45</v>
      </c>
      <c r="Z18" s="95" t="s">
        <v>45</v>
      </c>
      <c r="AA18" s="137" t="s">
        <v>45</v>
      </c>
      <c r="AB18" s="79" t="s">
        <v>45</v>
      </c>
      <c r="AC18" s="79" t="s">
        <v>45</v>
      </c>
      <c r="AD18" s="134" t="s">
        <v>45</v>
      </c>
      <c r="AE18" s="26" t="s">
        <v>6</v>
      </c>
      <c r="AF18" s="43"/>
      <c r="AG18" s="47"/>
      <c r="AH18" s="47"/>
      <c r="AI18" s="47"/>
    </row>
    <row r="19" spans="1:35" ht="15.6" customHeight="1" x14ac:dyDescent="0.2">
      <c r="A19" s="154">
        <v>8.3000000000000007</v>
      </c>
      <c r="B19" s="24" t="s">
        <v>7</v>
      </c>
      <c r="C19" s="115">
        <v>5</v>
      </c>
      <c r="D19" s="84">
        <v>4</v>
      </c>
      <c r="E19" s="84">
        <v>2</v>
      </c>
      <c r="F19" s="84">
        <v>1</v>
      </c>
      <c r="G19" s="84">
        <v>1</v>
      </c>
      <c r="H19" s="127">
        <v>0</v>
      </c>
      <c r="I19" s="101">
        <v>2</v>
      </c>
      <c r="J19" s="103">
        <v>1</v>
      </c>
      <c r="K19" s="84">
        <v>3</v>
      </c>
      <c r="L19" s="84">
        <v>2</v>
      </c>
      <c r="M19" s="84">
        <v>0</v>
      </c>
      <c r="N19" s="84">
        <v>1</v>
      </c>
      <c r="O19" s="84">
        <v>1</v>
      </c>
      <c r="P19" s="84">
        <v>2</v>
      </c>
      <c r="Q19" s="127">
        <v>0</v>
      </c>
      <c r="R19" s="101">
        <v>0</v>
      </c>
      <c r="S19" s="101">
        <v>0</v>
      </c>
      <c r="T19" s="148"/>
      <c r="U19" s="100" t="s">
        <v>45</v>
      </c>
      <c r="V19" s="100" t="s">
        <v>45</v>
      </c>
      <c r="W19" s="100" t="s">
        <v>45</v>
      </c>
      <c r="X19" s="100" t="s">
        <v>45</v>
      </c>
      <c r="Y19" s="100" t="s">
        <v>45</v>
      </c>
      <c r="Z19" s="100" t="s">
        <v>45</v>
      </c>
      <c r="AA19" s="138" t="s">
        <v>45</v>
      </c>
      <c r="AB19" s="83" t="s">
        <v>45</v>
      </c>
      <c r="AC19" s="83" t="s">
        <v>45</v>
      </c>
      <c r="AD19" s="85"/>
      <c r="AE19" s="27">
        <f>SUM(C19:AC19)</f>
        <v>25</v>
      </c>
      <c r="AF19" s="12"/>
      <c r="AG19" s="47"/>
      <c r="AH19" s="47"/>
      <c r="AI19" s="47"/>
    </row>
    <row r="20" spans="1:35" ht="15.6" customHeight="1" x14ac:dyDescent="0.2">
      <c r="A20" s="162" t="s">
        <v>67</v>
      </c>
      <c r="B20" s="24" t="s">
        <v>8</v>
      </c>
      <c r="C20" s="115">
        <f>C19</f>
        <v>5</v>
      </c>
      <c r="D20" s="87">
        <f t="shared" ref="D20" si="6">C20-D18+D19</f>
        <v>9</v>
      </c>
      <c r="E20" s="87">
        <f>D20-E18+E19</f>
        <v>11</v>
      </c>
      <c r="F20" s="87">
        <f>E20-F18+F19</f>
        <v>11</v>
      </c>
      <c r="G20" s="87">
        <f t="shared" ref="G20:H20" si="7">F20-G18+G19</f>
        <v>12</v>
      </c>
      <c r="H20" s="128">
        <f t="shared" si="7"/>
        <v>12</v>
      </c>
      <c r="I20" s="106">
        <f>H20-I18+I19</f>
        <v>11</v>
      </c>
      <c r="J20" s="108">
        <f t="shared" ref="J20:T20" si="8">I20-J18+J19</f>
        <v>11</v>
      </c>
      <c r="K20" s="87">
        <f t="shared" si="8"/>
        <v>12</v>
      </c>
      <c r="L20" s="87">
        <f t="shared" si="8"/>
        <v>12</v>
      </c>
      <c r="M20" s="87">
        <f t="shared" si="8"/>
        <v>9</v>
      </c>
      <c r="N20" s="87">
        <f t="shared" si="8"/>
        <v>9</v>
      </c>
      <c r="O20" s="87">
        <f t="shared" si="8"/>
        <v>9</v>
      </c>
      <c r="P20" s="87">
        <f t="shared" si="8"/>
        <v>9</v>
      </c>
      <c r="Q20" s="128">
        <f t="shared" si="8"/>
        <v>6</v>
      </c>
      <c r="R20" s="106">
        <f t="shared" si="8"/>
        <v>6</v>
      </c>
      <c r="S20" s="106">
        <f t="shared" si="8"/>
        <v>5</v>
      </c>
      <c r="T20" s="139">
        <f t="shared" si="8"/>
        <v>0</v>
      </c>
      <c r="U20" s="105" t="s">
        <v>45</v>
      </c>
      <c r="V20" s="105" t="s">
        <v>45</v>
      </c>
      <c r="W20" s="105" t="s">
        <v>45</v>
      </c>
      <c r="X20" s="105" t="s">
        <v>45</v>
      </c>
      <c r="Y20" s="105" t="s">
        <v>45</v>
      </c>
      <c r="Z20" s="105" t="s">
        <v>45</v>
      </c>
      <c r="AA20" s="140" t="s">
        <v>45</v>
      </c>
      <c r="AB20" s="86" t="s">
        <v>45</v>
      </c>
      <c r="AC20" s="86" t="s">
        <v>45</v>
      </c>
      <c r="AD20" s="133" t="s">
        <v>45</v>
      </c>
      <c r="AE20" s="28"/>
      <c r="AF20" s="3">
        <f>MAX(C20:AD20)</f>
        <v>12</v>
      </c>
      <c r="AG20" s="47"/>
      <c r="AH20" s="47"/>
      <c r="AI20" s="47"/>
    </row>
    <row r="21" spans="1:35" ht="15.6" customHeight="1" x14ac:dyDescent="0.2">
      <c r="A21" s="163"/>
      <c r="B21" s="24" t="s">
        <v>9</v>
      </c>
      <c r="C21" s="146"/>
      <c r="D21" s="147"/>
      <c r="E21" s="147"/>
      <c r="F21" s="147"/>
      <c r="G21" s="147"/>
      <c r="H21" s="129">
        <v>8.3699999999999992</v>
      </c>
      <c r="I21" s="148"/>
      <c r="J21" s="148"/>
      <c r="K21" s="125">
        <v>8.42</v>
      </c>
      <c r="L21" s="147"/>
      <c r="M21" s="147"/>
      <c r="N21" s="147"/>
      <c r="O21" s="147"/>
      <c r="P21" s="125">
        <v>8.5</v>
      </c>
      <c r="Q21" s="147"/>
      <c r="R21" s="148"/>
      <c r="S21" s="148"/>
      <c r="T21" s="149">
        <v>8.5500000000000007</v>
      </c>
      <c r="U21" s="141" t="s">
        <v>45</v>
      </c>
      <c r="V21" s="148"/>
      <c r="W21" s="148"/>
      <c r="X21" s="148"/>
      <c r="Y21" s="148"/>
      <c r="Z21" s="148"/>
      <c r="AA21" s="142" t="s">
        <v>45</v>
      </c>
      <c r="AB21" s="147"/>
      <c r="AC21" s="147"/>
      <c r="AD21" s="150" t="s">
        <v>45</v>
      </c>
      <c r="AE21" s="29">
        <v>25</v>
      </c>
      <c r="AF21" s="12"/>
      <c r="AG21" s="47"/>
      <c r="AH21" s="47"/>
      <c r="AI21" s="47"/>
    </row>
    <row r="22" spans="1:35" ht="15.6" customHeight="1" x14ac:dyDescent="0.2">
      <c r="A22" s="164"/>
      <c r="B22" s="25" t="s">
        <v>10</v>
      </c>
      <c r="C22" s="151">
        <v>8.3000000000000007</v>
      </c>
      <c r="D22" s="152"/>
      <c r="E22" s="152"/>
      <c r="F22" s="152"/>
      <c r="G22" s="152"/>
      <c r="H22" s="132">
        <f>H21</f>
        <v>8.3699999999999992</v>
      </c>
      <c r="I22" s="152"/>
      <c r="J22" s="152"/>
      <c r="K22" s="91">
        <v>8.43</v>
      </c>
      <c r="L22" s="152"/>
      <c r="M22" s="152"/>
      <c r="N22" s="152"/>
      <c r="O22" s="152"/>
      <c r="P22" s="91">
        <f>P21</f>
        <v>8.5</v>
      </c>
      <c r="Q22" s="152"/>
      <c r="R22" s="152"/>
      <c r="S22" s="152"/>
      <c r="T22" s="148"/>
      <c r="U22" s="143" t="s">
        <v>45</v>
      </c>
      <c r="V22" s="152"/>
      <c r="W22" s="152"/>
      <c r="X22" s="152"/>
      <c r="Y22" s="152"/>
      <c r="Z22" s="152"/>
      <c r="AA22" s="144" t="s">
        <v>45</v>
      </c>
      <c r="AB22" s="152"/>
      <c r="AC22" s="152"/>
      <c r="AD22" s="153"/>
      <c r="AE22" s="28"/>
      <c r="AF22" s="13"/>
      <c r="AG22" s="47"/>
      <c r="AH22" s="47"/>
      <c r="AI22" s="47"/>
    </row>
    <row r="23" spans="1:35" ht="15.6" customHeight="1" thickBot="1" x14ac:dyDescent="0.25">
      <c r="A23" s="155">
        <v>202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1"/>
      <c r="AE23" s="52"/>
      <c r="AF23" s="3"/>
      <c r="AG23" s="47"/>
      <c r="AH23" s="47"/>
      <c r="AI23" s="47"/>
    </row>
    <row r="24" spans="1:35" ht="15.6" customHeight="1" x14ac:dyDescent="0.2">
      <c r="A24" s="156"/>
      <c r="B24" s="23" t="s">
        <v>5</v>
      </c>
      <c r="C24" s="78"/>
      <c r="D24" s="80">
        <v>0</v>
      </c>
      <c r="E24" s="80">
        <v>0</v>
      </c>
      <c r="F24" s="80">
        <v>1</v>
      </c>
      <c r="G24" s="80">
        <v>0</v>
      </c>
      <c r="H24" s="126">
        <v>0</v>
      </c>
      <c r="I24" s="96">
        <v>8</v>
      </c>
      <c r="J24" s="98">
        <v>1</v>
      </c>
      <c r="K24" s="80">
        <v>6</v>
      </c>
      <c r="L24" s="80">
        <v>4</v>
      </c>
      <c r="M24" s="80">
        <v>2</v>
      </c>
      <c r="N24" s="80">
        <v>4</v>
      </c>
      <c r="O24" s="80">
        <v>0</v>
      </c>
      <c r="P24" s="80">
        <v>5</v>
      </c>
      <c r="Q24" s="126">
        <v>1</v>
      </c>
      <c r="R24" s="96">
        <v>0</v>
      </c>
      <c r="S24" s="96">
        <v>2</v>
      </c>
      <c r="T24" s="136">
        <v>5</v>
      </c>
      <c r="U24" s="95" t="s">
        <v>45</v>
      </c>
      <c r="V24" s="95" t="s">
        <v>45</v>
      </c>
      <c r="W24" s="95" t="s">
        <v>45</v>
      </c>
      <c r="X24" s="95" t="s">
        <v>45</v>
      </c>
      <c r="Y24" s="95" t="s">
        <v>45</v>
      </c>
      <c r="Z24" s="95" t="s">
        <v>45</v>
      </c>
      <c r="AA24" s="137" t="s">
        <v>45</v>
      </c>
      <c r="AB24" s="79" t="s">
        <v>45</v>
      </c>
      <c r="AC24" s="79" t="s">
        <v>45</v>
      </c>
      <c r="AD24" s="134" t="s">
        <v>45</v>
      </c>
      <c r="AE24" s="26" t="s">
        <v>6</v>
      </c>
      <c r="AF24" s="43"/>
      <c r="AG24" s="47"/>
      <c r="AH24" s="47"/>
      <c r="AI24" s="47"/>
    </row>
    <row r="25" spans="1:35" ht="15.6" customHeight="1" x14ac:dyDescent="0.2">
      <c r="A25" s="154">
        <v>10</v>
      </c>
      <c r="B25" s="24" t="s">
        <v>7</v>
      </c>
      <c r="C25" s="115">
        <v>11</v>
      </c>
      <c r="D25" s="84">
        <v>6</v>
      </c>
      <c r="E25" s="84">
        <v>3</v>
      </c>
      <c r="F25" s="84">
        <v>0</v>
      </c>
      <c r="G25" s="84">
        <v>1</v>
      </c>
      <c r="H25" s="127">
        <v>2</v>
      </c>
      <c r="I25" s="101">
        <v>5</v>
      </c>
      <c r="J25" s="103">
        <v>0</v>
      </c>
      <c r="K25" s="84">
        <v>5</v>
      </c>
      <c r="L25" s="84">
        <v>3</v>
      </c>
      <c r="M25" s="84">
        <v>0</v>
      </c>
      <c r="N25" s="84">
        <v>0</v>
      </c>
      <c r="O25" s="84">
        <v>0</v>
      </c>
      <c r="P25" s="84">
        <v>1</v>
      </c>
      <c r="Q25" s="127">
        <v>2</v>
      </c>
      <c r="R25" s="101">
        <v>0</v>
      </c>
      <c r="S25" s="101">
        <v>0</v>
      </c>
      <c r="T25" s="148"/>
      <c r="U25" s="100" t="s">
        <v>45</v>
      </c>
      <c r="V25" s="100" t="s">
        <v>45</v>
      </c>
      <c r="W25" s="100" t="s">
        <v>45</v>
      </c>
      <c r="X25" s="100" t="s">
        <v>45</v>
      </c>
      <c r="Y25" s="100" t="s">
        <v>45</v>
      </c>
      <c r="Z25" s="100" t="s">
        <v>45</v>
      </c>
      <c r="AA25" s="138" t="s">
        <v>45</v>
      </c>
      <c r="AB25" s="83" t="s">
        <v>45</v>
      </c>
      <c r="AC25" s="83" t="s">
        <v>45</v>
      </c>
      <c r="AD25" s="85"/>
      <c r="AE25" s="27">
        <f>SUM(C25:AC25)</f>
        <v>39</v>
      </c>
      <c r="AF25" s="12"/>
      <c r="AG25" s="47"/>
      <c r="AH25" s="47"/>
      <c r="AI25" s="47"/>
    </row>
    <row r="26" spans="1:35" ht="15.6" customHeight="1" x14ac:dyDescent="0.2">
      <c r="A26" s="162" t="s">
        <v>67</v>
      </c>
      <c r="B26" s="24" t="s">
        <v>8</v>
      </c>
      <c r="C26" s="115">
        <f>C25</f>
        <v>11</v>
      </c>
      <c r="D26" s="87">
        <f t="shared" ref="D26" si="9">C26-D24+D25</f>
        <v>17</v>
      </c>
      <c r="E26" s="87">
        <f>D26-E24+E25</f>
        <v>20</v>
      </c>
      <c r="F26" s="87">
        <f>E26-F24+F25</f>
        <v>19</v>
      </c>
      <c r="G26" s="87">
        <f t="shared" ref="G26:H26" si="10">F26-G24+G25</f>
        <v>20</v>
      </c>
      <c r="H26" s="128">
        <f t="shared" si="10"/>
        <v>22</v>
      </c>
      <c r="I26" s="106">
        <f>H26-I24+I25</f>
        <v>19</v>
      </c>
      <c r="J26" s="108">
        <f t="shared" ref="J26:T26" si="11">I26-J24+J25</f>
        <v>18</v>
      </c>
      <c r="K26" s="87">
        <f t="shared" si="11"/>
        <v>17</v>
      </c>
      <c r="L26" s="87">
        <f t="shared" si="11"/>
        <v>16</v>
      </c>
      <c r="M26" s="87">
        <f t="shared" si="11"/>
        <v>14</v>
      </c>
      <c r="N26" s="87">
        <f t="shared" si="11"/>
        <v>10</v>
      </c>
      <c r="O26" s="87">
        <f t="shared" si="11"/>
        <v>10</v>
      </c>
      <c r="P26" s="87">
        <f t="shared" si="11"/>
        <v>6</v>
      </c>
      <c r="Q26" s="128">
        <f t="shared" si="11"/>
        <v>7</v>
      </c>
      <c r="R26" s="106">
        <f t="shared" si="11"/>
        <v>7</v>
      </c>
      <c r="S26" s="106">
        <f t="shared" si="11"/>
        <v>5</v>
      </c>
      <c r="T26" s="139">
        <f t="shared" si="11"/>
        <v>0</v>
      </c>
      <c r="U26" s="105" t="s">
        <v>45</v>
      </c>
      <c r="V26" s="105" t="s">
        <v>45</v>
      </c>
      <c r="W26" s="105" t="s">
        <v>45</v>
      </c>
      <c r="X26" s="105" t="s">
        <v>45</v>
      </c>
      <c r="Y26" s="105" t="s">
        <v>45</v>
      </c>
      <c r="Z26" s="105" t="s">
        <v>45</v>
      </c>
      <c r="AA26" s="140" t="s">
        <v>45</v>
      </c>
      <c r="AB26" s="86" t="s">
        <v>45</v>
      </c>
      <c r="AC26" s="86" t="s">
        <v>45</v>
      </c>
      <c r="AD26" s="133" t="s">
        <v>45</v>
      </c>
      <c r="AE26" s="28"/>
      <c r="AF26" s="3">
        <f>MAX(C26:AD26)</f>
        <v>22</v>
      </c>
      <c r="AG26" s="47"/>
      <c r="AH26" s="47"/>
      <c r="AI26" s="47"/>
    </row>
    <row r="27" spans="1:35" ht="15.6" customHeight="1" x14ac:dyDescent="0.2">
      <c r="A27" s="163"/>
      <c r="B27" s="24" t="s">
        <v>9</v>
      </c>
      <c r="C27" s="146"/>
      <c r="D27" s="147"/>
      <c r="E27" s="147"/>
      <c r="F27" s="147"/>
      <c r="G27" s="147"/>
      <c r="H27" s="129">
        <v>10.07</v>
      </c>
      <c r="I27" s="148"/>
      <c r="J27" s="148"/>
      <c r="K27" s="125">
        <v>10.130000000000001</v>
      </c>
      <c r="L27" s="147"/>
      <c r="M27" s="147"/>
      <c r="N27" s="147"/>
      <c r="O27" s="147"/>
      <c r="P27" s="125">
        <v>10.199999999999999</v>
      </c>
      <c r="Q27" s="147"/>
      <c r="R27" s="148"/>
      <c r="S27" s="148"/>
      <c r="T27" s="149">
        <v>10.25</v>
      </c>
      <c r="U27" s="141" t="s">
        <v>45</v>
      </c>
      <c r="V27" s="148"/>
      <c r="W27" s="148"/>
      <c r="X27" s="148"/>
      <c r="Y27" s="148"/>
      <c r="Z27" s="148"/>
      <c r="AA27" s="142" t="s">
        <v>45</v>
      </c>
      <c r="AB27" s="147"/>
      <c r="AC27" s="147"/>
      <c r="AD27" s="150" t="s">
        <v>45</v>
      </c>
      <c r="AE27" s="29">
        <v>25</v>
      </c>
      <c r="AF27" s="12"/>
      <c r="AG27" s="47"/>
      <c r="AH27" s="47"/>
      <c r="AI27" s="47"/>
    </row>
    <row r="28" spans="1:35" ht="15.6" customHeight="1" x14ac:dyDescent="0.2">
      <c r="A28" s="164"/>
      <c r="B28" s="25" t="s">
        <v>10</v>
      </c>
      <c r="C28" s="151">
        <v>10</v>
      </c>
      <c r="D28" s="152"/>
      <c r="E28" s="152"/>
      <c r="F28" s="152"/>
      <c r="G28" s="152"/>
      <c r="H28" s="132">
        <f>H27</f>
        <v>10.07</v>
      </c>
      <c r="I28" s="152"/>
      <c r="J28" s="152"/>
      <c r="K28" s="91">
        <f>K27</f>
        <v>10.130000000000001</v>
      </c>
      <c r="L28" s="152"/>
      <c r="M28" s="152"/>
      <c r="N28" s="152"/>
      <c r="O28" s="152"/>
      <c r="P28" s="91">
        <f>P27</f>
        <v>10.199999999999999</v>
      </c>
      <c r="Q28" s="152"/>
      <c r="R28" s="152"/>
      <c r="S28" s="152"/>
      <c r="T28" s="148"/>
      <c r="U28" s="143" t="s">
        <v>45</v>
      </c>
      <c r="V28" s="152"/>
      <c r="W28" s="152"/>
      <c r="X28" s="152"/>
      <c r="Y28" s="152"/>
      <c r="Z28" s="152"/>
      <c r="AA28" s="144" t="s">
        <v>45</v>
      </c>
      <c r="AB28" s="152"/>
      <c r="AC28" s="152"/>
      <c r="AD28" s="153"/>
      <c r="AE28" s="28"/>
      <c r="AF28" s="13"/>
      <c r="AG28" s="47"/>
      <c r="AH28" s="47"/>
      <c r="AI28" s="47"/>
    </row>
    <row r="29" spans="1:35" ht="15.6" customHeight="1" thickBot="1" x14ac:dyDescent="0.25">
      <c r="A29" s="155">
        <v>202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1"/>
      <c r="AE29" s="52"/>
      <c r="AF29" s="3"/>
      <c r="AG29" s="47"/>
      <c r="AH29" s="47"/>
      <c r="AI29" s="47"/>
    </row>
    <row r="30" spans="1:35" ht="15.6" customHeight="1" x14ac:dyDescent="0.2">
      <c r="A30" s="156"/>
      <c r="B30" s="23" t="s">
        <v>5</v>
      </c>
      <c r="C30" s="78"/>
      <c r="D30" s="80">
        <v>1</v>
      </c>
      <c r="E30" s="80">
        <v>0</v>
      </c>
      <c r="F30" s="80">
        <v>1</v>
      </c>
      <c r="G30" s="80">
        <v>1</v>
      </c>
      <c r="H30" s="126">
        <v>0</v>
      </c>
      <c r="I30" s="96">
        <v>15</v>
      </c>
      <c r="J30" s="98">
        <v>1</v>
      </c>
      <c r="K30" s="80">
        <v>8</v>
      </c>
      <c r="L30" s="80">
        <v>6</v>
      </c>
      <c r="M30" s="80">
        <v>7</v>
      </c>
      <c r="N30" s="80">
        <v>3</v>
      </c>
      <c r="O30" s="80">
        <v>2</v>
      </c>
      <c r="P30" s="80">
        <v>7</v>
      </c>
      <c r="Q30" s="126">
        <v>7</v>
      </c>
      <c r="R30" s="96">
        <v>0</v>
      </c>
      <c r="S30" s="96">
        <v>11</v>
      </c>
      <c r="T30" s="136">
        <v>9</v>
      </c>
      <c r="U30" s="95" t="s">
        <v>45</v>
      </c>
      <c r="V30" s="95" t="s">
        <v>45</v>
      </c>
      <c r="W30" s="95" t="s">
        <v>45</v>
      </c>
      <c r="X30" s="95" t="s">
        <v>45</v>
      </c>
      <c r="Y30" s="95" t="s">
        <v>45</v>
      </c>
      <c r="Z30" s="95" t="s">
        <v>45</v>
      </c>
      <c r="AA30" s="137" t="s">
        <v>45</v>
      </c>
      <c r="AB30" s="79" t="s">
        <v>45</v>
      </c>
      <c r="AC30" s="79" t="s">
        <v>45</v>
      </c>
      <c r="AD30" s="134" t="s">
        <v>45</v>
      </c>
      <c r="AE30" s="26" t="s">
        <v>6</v>
      </c>
      <c r="AF30" s="43"/>
      <c r="AG30" s="47"/>
      <c r="AH30" s="47"/>
      <c r="AI30" s="47"/>
    </row>
    <row r="31" spans="1:35" ht="15.6" customHeight="1" x14ac:dyDescent="0.2">
      <c r="A31" s="154">
        <v>11.2</v>
      </c>
      <c r="B31" s="24" t="s">
        <v>7</v>
      </c>
      <c r="C31" s="115">
        <v>18</v>
      </c>
      <c r="D31" s="84">
        <v>5</v>
      </c>
      <c r="E31" s="84">
        <v>2</v>
      </c>
      <c r="F31" s="84">
        <v>5</v>
      </c>
      <c r="G31" s="84">
        <v>9</v>
      </c>
      <c r="H31" s="127">
        <v>1</v>
      </c>
      <c r="I31" s="101">
        <v>1</v>
      </c>
      <c r="J31" s="103">
        <v>5</v>
      </c>
      <c r="K31" s="84">
        <v>9</v>
      </c>
      <c r="L31" s="84">
        <v>8</v>
      </c>
      <c r="M31" s="84">
        <v>4</v>
      </c>
      <c r="N31" s="84">
        <v>1</v>
      </c>
      <c r="O31" s="84">
        <v>0</v>
      </c>
      <c r="P31" s="84">
        <v>2</v>
      </c>
      <c r="Q31" s="127">
        <v>6</v>
      </c>
      <c r="R31" s="101">
        <v>0</v>
      </c>
      <c r="S31" s="101">
        <v>3</v>
      </c>
      <c r="T31" s="148"/>
      <c r="U31" s="100" t="s">
        <v>45</v>
      </c>
      <c r="V31" s="100" t="s">
        <v>45</v>
      </c>
      <c r="W31" s="100" t="s">
        <v>45</v>
      </c>
      <c r="X31" s="100" t="s">
        <v>45</v>
      </c>
      <c r="Y31" s="100" t="s">
        <v>45</v>
      </c>
      <c r="Z31" s="100" t="s">
        <v>45</v>
      </c>
      <c r="AA31" s="138" t="s">
        <v>45</v>
      </c>
      <c r="AB31" s="83" t="s">
        <v>45</v>
      </c>
      <c r="AC31" s="83" t="s">
        <v>45</v>
      </c>
      <c r="AD31" s="85"/>
      <c r="AE31" s="27">
        <f>SUM(C31:AC31)</f>
        <v>79</v>
      </c>
      <c r="AF31" s="12"/>
      <c r="AG31" s="47"/>
      <c r="AH31" s="47"/>
      <c r="AI31" s="47"/>
    </row>
    <row r="32" spans="1:35" ht="15.6" customHeight="1" x14ac:dyDescent="0.2">
      <c r="A32" s="162" t="s">
        <v>67</v>
      </c>
      <c r="B32" s="24" t="s">
        <v>8</v>
      </c>
      <c r="C32" s="115">
        <f>C31</f>
        <v>18</v>
      </c>
      <c r="D32" s="87">
        <f t="shared" ref="D32" si="12">C32-D30+D31</f>
        <v>22</v>
      </c>
      <c r="E32" s="87">
        <f>D32-E30+E31</f>
        <v>24</v>
      </c>
      <c r="F32" s="87">
        <f>E32-F30+F31</f>
        <v>28</v>
      </c>
      <c r="G32" s="87">
        <f t="shared" ref="G32:H32" si="13">F32-G30+G31</f>
        <v>36</v>
      </c>
      <c r="H32" s="128">
        <f t="shared" si="13"/>
        <v>37</v>
      </c>
      <c r="I32" s="106">
        <f>H32-I30+I31</f>
        <v>23</v>
      </c>
      <c r="J32" s="108">
        <f t="shared" ref="J32:T32" si="14">I32-J30+J31</f>
        <v>27</v>
      </c>
      <c r="K32" s="87">
        <f t="shared" si="14"/>
        <v>28</v>
      </c>
      <c r="L32" s="87">
        <f t="shared" si="14"/>
        <v>30</v>
      </c>
      <c r="M32" s="87">
        <f t="shared" si="14"/>
        <v>27</v>
      </c>
      <c r="N32" s="87">
        <f t="shared" si="14"/>
        <v>25</v>
      </c>
      <c r="O32" s="87">
        <f t="shared" si="14"/>
        <v>23</v>
      </c>
      <c r="P32" s="87">
        <f t="shared" si="14"/>
        <v>18</v>
      </c>
      <c r="Q32" s="128">
        <f t="shared" si="14"/>
        <v>17</v>
      </c>
      <c r="R32" s="106">
        <f t="shared" si="14"/>
        <v>17</v>
      </c>
      <c r="S32" s="106">
        <f t="shared" si="14"/>
        <v>9</v>
      </c>
      <c r="T32" s="139">
        <f t="shared" si="14"/>
        <v>0</v>
      </c>
      <c r="U32" s="105" t="s">
        <v>45</v>
      </c>
      <c r="V32" s="105" t="s">
        <v>45</v>
      </c>
      <c r="W32" s="105" t="s">
        <v>45</v>
      </c>
      <c r="X32" s="105" t="s">
        <v>45</v>
      </c>
      <c r="Y32" s="105" t="s">
        <v>45</v>
      </c>
      <c r="Z32" s="105" t="s">
        <v>45</v>
      </c>
      <c r="AA32" s="140" t="s">
        <v>45</v>
      </c>
      <c r="AB32" s="86" t="s">
        <v>45</v>
      </c>
      <c r="AC32" s="86" t="s">
        <v>45</v>
      </c>
      <c r="AD32" s="133" t="s">
        <v>45</v>
      </c>
      <c r="AE32" s="28"/>
      <c r="AF32" s="3">
        <f>MAX(C32:AD32)</f>
        <v>37</v>
      </c>
      <c r="AG32" s="47"/>
      <c r="AH32" s="47"/>
      <c r="AI32" s="47"/>
    </row>
    <row r="33" spans="1:35" ht="15.6" customHeight="1" x14ac:dyDescent="0.2">
      <c r="A33" s="163"/>
      <c r="B33" s="24" t="s">
        <v>9</v>
      </c>
      <c r="C33" s="146"/>
      <c r="D33" s="147"/>
      <c r="E33" s="147"/>
      <c r="F33" s="147"/>
      <c r="G33" s="147"/>
      <c r="H33" s="129">
        <v>11.27</v>
      </c>
      <c r="I33" s="148"/>
      <c r="J33" s="148"/>
      <c r="K33" s="125">
        <v>11.32</v>
      </c>
      <c r="L33" s="147"/>
      <c r="M33" s="147"/>
      <c r="N33" s="147"/>
      <c r="O33" s="147"/>
      <c r="P33" s="125">
        <v>11.42</v>
      </c>
      <c r="Q33" s="147"/>
      <c r="R33" s="148"/>
      <c r="S33" s="148"/>
      <c r="T33" s="149">
        <v>11.47</v>
      </c>
      <c r="U33" s="141" t="s">
        <v>45</v>
      </c>
      <c r="V33" s="148"/>
      <c r="W33" s="148"/>
      <c r="X33" s="148"/>
      <c r="Y33" s="148"/>
      <c r="Z33" s="148"/>
      <c r="AA33" s="142" t="s">
        <v>45</v>
      </c>
      <c r="AB33" s="147"/>
      <c r="AC33" s="147"/>
      <c r="AD33" s="150" t="s">
        <v>45</v>
      </c>
      <c r="AE33" s="29">
        <v>27</v>
      </c>
      <c r="AF33" s="12"/>
      <c r="AG33" s="47"/>
      <c r="AH33" s="47"/>
      <c r="AI33" s="47"/>
    </row>
    <row r="34" spans="1:35" ht="15.6" customHeight="1" x14ac:dyDescent="0.2">
      <c r="A34" s="164"/>
      <c r="B34" s="25" t="s">
        <v>10</v>
      </c>
      <c r="C34" s="151">
        <v>11.2</v>
      </c>
      <c r="D34" s="152"/>
      <c r="E34" s="152"/>
      <c r="F34" s="152"/>
      <c r="G34" s="152"/>
      <c r="H34" s="132">
        <v>11.28</v>
      </c>
      <c r="I34" s="152"/>
      <c r="J34" s="152"/>
      <c r="K34" s="91">
        <f>K33</f>
        <v>11.32</v>
      </c>
      <c r="L34" s="152"/>
      <c r="M34" s="152"/>
      <c r="N34" s="152"/>
      <c r="O34" s="152"/>
      <c r="P34" s="91">
        <f>P33</f>
        <v>11.42</v>
      </c>
      <c r="Q34" s="152"/>
      <c r="R34" s="152"/>
      <c r="S34" s="152"/>
      <c r="T34" s="148"/>
      <c r="U34" s="143" t="s">
        <v>45</v>
      </c>
      <c r="V34" s="152"/>
      <c r="W34" s="152"/>
      <c r="X34" s="152"/>
      <c r="Y34" s="152"/>
      <c r="Z34" s="152"/>
      <c r="AA34" s="144" t="s">
        <v>45</v>
      </c>
      <c r="AB34" s="152"/>
      <c r="AC34" s="152"/>
      <c r="AD34" s="153"/>
      <c r="AE34" s="28"/>
      <c r="AF34" s="13"/>
      <c r="AG34" s="47"/>
      <c r="AH34" s="47"/>
      <c r="AI34" s="47"/>
    </row>
    <row r="35" spans="1:35" ht="15.6" customHeight="1" thickBot="1" x14ac:dyDescent="0.25">
      <c r="A35" s="155">
        <v>202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1"/>
      <c r="AE35" s="52"/>
      <c r="AF35" s="3"/>
      <c r="AG35" s="47"/>
      <c r="AH35" s="47"/>
      <c r="AI35" s="47"/>
    </row>
    <row r="36" spans="1:35" ht="15.6" customHeight="1" x14ac:dyDescent="0.2">
      <c r="A36" s="156"/>
      <c r="B36" s="23" t="s">
        <v>5</v>
      </c>
      <c r="C36" s="78"/>
      <c r="D36" s="80">
        <v>2</v>
      </c>
      <c r="E36" s="80">
        <v>0</v>
      </c>
      <c r="F36" s="80">
        <v>0</v>
      </c>
      <c r="G36" s="80">
        <v>0</v>
      </c>
      <c r="H36" s="126">
        <v>0</v>
      </c>
      <c r="I36" s="96">
        <v>3</v>
      </c>
      <c r="J36" s="98">
        <v>0</v>
      </c>
      <c r="K36" s="80">
        <v>5</v>
      </c>
      <c r="L36" s="80">
        <v>3</v>
      </c>
      <c r="M36" s="80">
        <v>5</v>
      </c>
      <c r="N36" s="80">
        <v>7</v>
      </c>
      <c r="O36" s="80">
        <v>4</v>
      </c>
      <c r="P36" s="80">
        <v>1</v>
      </c>
      <c r="Q36" s="126">
        <v>8</v>
      </c>
      <c r="R36" s="96">
        <v>2</v>
      </c>
      <c r="S36" s="96">
        <v>1</v>
      </c>
      <c r="T36" s="136" t="s">
        <v>45</v>
      </c>
      <c r="U36" s="95">
        <v>2</v>
      </c>
      <c r="V36" s="95">
        <v>6</v>
      </c>
      <c r="W36" s="95">
        <v>1</v>
      </c>
      <c r="X36" s="95">
        <v>0</v>
      </c>
      <c r="Y36" s="95">
        <v>1</v>
      </c>
      <c r="Z36" s="95">
        <v>0</v>
      </c>
      <c r="AA36" s="137">
        <v>0</v>
      </c>
      <c r="AB36" s="79">
        <v>2</v>
      </c>
      <c r="AC36" s="79">
        <v>0</v>
      </c>
      <c r="AD36" s="134">
        <v>3</v>
      </c>
      <c r="AE36" s="26" t="s">
        <v>6</v>
      </c>
      <c r="AF36" s="43"/>
      <c r="AG36" s="47"/>
      <c r="AH36" s="47"/>
      <c r="AI36" s="47"/>
    </row>
    <row r="37" spans="1:35" ht="15.6" customHeight="1" x14ac:dyDescent="0.2">
      <c r="A37" s="154">
        <v>13.01</v>
      </c>
      <c r="B37" s="24" t="s">
        <v>7</v>
      </c>
      <c r="C37" s="115">
        <v>7</v>
      </c>
      <c r="D37" s="84">
        <v>0</v>
      </c>
      <c r="E37" s="84">
        <v>0</v>
      </c>
      <c r="F37" s="84">
        <v>2</v>
      </c>
      <c r="G37" s="84">
        <v>7</v>
      </c>
      <c r="H37" s="127">
        <v>1</v>
      </c>
      <c r="I37" s="101">
        <v>8</v>
      </c>
      <c r="J37" s="103">
        <v>1</v>
      </c>
      <c r="K37" s="84">
        <v>18</v>
      </c>
      <c r="L37" s="84">
        <v>10</v>
      </c>
      <c r="M37" s="84">
        <v>0</v>
      </c>
      <c r="N37" s="84">
        <v>0</v>
      </c>
      <c r="O37" s="84">
        <v>1</v>
      </c>
      <c r="P37" s="84">
        <v>1</v>
      </c>
      <c r="Q37" s="127">
        <v>0</v>
      </c>
      <c r="R37" s="101">
        <v>0</v>
      </c>
      <c r="S37" s="101">
        <v>0</v>
      </c>
      <c r="T37" s="148"/>
      <c r="U37" s="100">
        <v>0</v>
      </c>
      <c r="V37" s="100">
        <v>0</v>
      </c>
      <c r="W37" s="100">
        <v>0</v>
      </c>
      <c r="X37" s="100">
        <v>0</v>
      </c>
      <c r="Y37" s="100">
        <v>0</v>
      </c>
      <c r="Z37" s="100">
        <v>0</v>
      </c>
      <c r="AA37" s="138">
        <v>0</v>
      </c>
      <c r="AB37" s="83">
        <v>0</v>
      </c>
      <c r="AC37" s="83">
        <v>0</v>
      </c>
      <c r="AD37" s="85"/>
      <c r="AE37" s="27">
        <f>SUM(C37:AC37)</f>
        <v>56</v>
      </c>
      <c r="AF37" s="12"/>
      <c r="AG37" s="47"/>
      <c r="AH37" s="47"/>
      <c r="AI37" s="47"/>
    </row>
    <row r="38" spans="1:35" ht="15.6" customHeight="1" x14ac:dyDescent="0.2">
      <c r="A38" s="162" t="s">
        <v>67</v>
      </c>
      <c r="B38" s="24" t="s">
        <v>8</v>
      </c>
      <c r="C38" s="115">
        <f>C37</f>
        <v>7</v>
      </c>
      <c r="D38" s="87">
        <f t="shared" ref="D38" si="15">C38-D36+D37</f>
        <v>5</v>
      </c>
      <c r="E38" s="87">
        <f>D38-E36+E37</f>
        <v>5</v>
      </c>
      <c r="F38" s="87">
        <f>E38-F36+F37</f>
        <v>7</v>
      </c>
      <c r="G38" s="87">
        <f t="shared" ref="G38:H38" si="16">F38-G36+G37</f>
        <v>14</v>
      </c>
      <c r="H38" s="128">
        <f t="shared" si="16"/>
        <v>15</v>
      </c>
      <c r="I38" s="106">
        <f>H38-I36+I37</f>
        <v>20</v>
      </c>
      <c r="J38" s="108">
        <f t="shared" ref="J38:AC38" si="17">I38-J36+J37</f>
        <v>21</v>
      </c>
      <c r="K38" s="87">
        <f t="shared" si="17"/>
        <v>34</v>
      </c>
      <c r="L38" s="87">
        <f t="shared" si="17"/>
        <v>41</v>
      </c>
      <c r="M38" s="87">
        <f t="shared" si="17"/>
        <v>36</v>
      </c>
      <c r="N38" s="87">
        <f t="shared" si="17"/>
        <v>29</v>
      </c>
      <c r="O38" s="87">
        <f t="shared" si="17"/>
        <v>26</v>
      </c>
      <c r="P38" s="87">
        <f t="shared" si="17"/>
        <v>26</v>
      </c>
      <c r="Q38" s="128">
        <f t="shared" si="17"/>
        <v>18</v>
      </c>
      <c r="R38" s="106">
        <f t="shared" si="17"/>
        <v>16</v>
      </c>
      <c r="S38" s="106">
        <f t="shared" si="17"/>
        <v>15</v>
      </c>
      <c r="T38" s="139" t="s">
        <v>45</v>
      </c>
      <c r="U38" s="105">
        <f>S38-U36+U37</f>
        <v>13</v>
      </c>
      <c r="V38" s="105">
        <f t="shared" si="17"/>
        <v>7</v>
      </c>
      <c r="W38" s="105">
        <f t="shared" si="17"/>
        <v>6</v>
      </c>
      <c r="X38" s="105">
        <f t="shared" si="17"/>
        <v>6</v>
      </c>
      <c r="Y38" s="105">
        <f t="shared" si="17"/>
        <v>5</v>
      </c>
      <c r="Z38" s="105">
        <f t="shared" si="17"/>
        <v>5</v>
      </c>
      <c r="AA38" s="140">
        <f t="shared" si="17"/>
        <v>5</v>
      </c>
      <c r="AB38" s="86">
        <f t="shared" si="17"/>
        <v>3</v>
      </c>
      <c r="AC38" s="86">
        <f t="shared" si="17"/>
        <v>3</v>
      </c>
      <c r="AD38" s="133">
        <f>AC38-AD36</f>
        <v>0</v>
      </c>
      <c r="AE38" s="28"/>
      <c r="AF38" s="3">
        <f>MAX(C38:AD38)</f>
        <v>41</v>
      </c>
      <c r="AG38" s="47"/>
      <c r="AH38" s="47"/>
      <c r="AI38" s="47"/>
    </row>
    <row r="39" spans="1:35" ht="15.6" customHeight="1" x14ac:dyDescent="0.2">
      <c r="A39" s="163"/>
      <c r="B39" s="24" t="s">
        <v>9</v>
      </c>
      <c r="C39" s="146"/>
      <c r="D39" s="147"/>
      <c r="E39" s="147"/>
      <c r="F39" s="147"/>
      <c r="G39" s="147"/>
      <c r="H39" s="129">
        <v>13.08</v>
      </c>
      <c r="I39" s="148"/>
      <c r="J39" s="148"/>
      <c r="K39" s="125">
        <v>13.13</v>
      </c>
      <c r="L39" s="147"/>
      <c r="M39" s="147"/>
      <c r="N39" s="147"/>
      <c r="O39" s="147"/>
      <c r="P39" s="125">
        <v>13.23</v>
      </c>
      <c r="Q39" s="147"/>
      <c r="R39" s="148"/>
      <c r="S39" s="148"/>
      <c r="T39" s="149" t="s">
        <v>45</v>
      </c>
      <c r="U39" s="141">
        <v>13.27</v>
      </c>
      <c r="V39" s="148"/>
      <c r="W39" s="148"/>
      <c r="X39" s="148"/>
      <c r="Y39" s="148"/>
      <c r="Z39" s="148"/>
      <c r="AA39" s="142">
        <v>13.36</v>
      </c>
      <c r="AB39" s="147"/>
      <c r="AC39" s="147"/>
      <c r="AD39" s="150">
        <v>13.4</v>
      </c>
      <c r="AE39" s="29">
        <v>39</v>
      </c>
      <c r="AF39" s="12"/>
      <c r="AG39" s="47"/>
      <c r="AH39" s="47"/>
      <c r="AI39" s="47"/>
    </row>
    <row r="40" spans="1:35" ht="15.6" customHeight="1" x14ac:dyDescent="0.2">
      <c r="A40" s="164"/>
      <c r="B40" s="25" t="s">
        <v>10</v>
      </c>
      <c r="C40" s="151">
        <v>13.01</v>
      </c>
      <c r="D40" s="152"/>
      <c r="E40" s="152"/>
      <c r="F40" s="152"/>
      <c r="G40" s="152"/>
      <c r="H40" s="132">
        <f>H39</f>
        <v>13.08</v>
      </c>
      <c r="I40" s="152"/>
      <c r="J40" s="152"/>
      <c r="K40" s="91">
        <f>K39</f>
        <v>13.13</v>
      </c>
      <c r="L40" s="152"/>
      <c r="M40" s="152"/>
      <c r="N40" s="152"/>
      <c r="O40" s="152"/>
      <c r="P40" s="91">
        <f>P39</f>
        <v>13.23</v>
      </c>
      <c r="Q40" s="152"/>
      <c r="R40" s="152"/>
      <c r="S40" s="152"/>
      <c r="T40" s="148"/>
      <c r="U40" s="143">
        <v>13.28</v>
      </c>
      <c r="V40" s="152"/>
      <c r="W40" s="152"/>
      <c r="X40" s="152"/>
      <c r="Y40" s="152"/>
      <c r="Z40" s="152"/>
      <c r="AA40" s="144">
        <f>AA39</f>
        <v>13.36</v>
      </c>
      <c r="AB40" s="152"/>
      <c r="AC40" s="152"/>
      <c r="AD40" s="153"/>
      <c r="AE40" s="28"/>
      <c r="AF40" s="13"/>
      <c r="AG40" s="47"/>
      <c r="AH40" s="47"/>
      <c r="AI40" s="47"/>
    </row>
    <row r="41" spans="1:35" ht="15.6" customHeight="1" thickBot="1" x14ac:dyDescent="0.25">
      <c r="A41" s="155">
        <v>202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1"/>
      <c r="AE41" s="52"/>
      <c r="AF41" s="3"/>
      <c r="AG41" s="47"/>
      <c r="AH41" s="47"/>
      <c r="AI41" s="47"/>
    </row>
    <row r="42" spans="1:35" ht="15.6" customHeight="1" x14ac:dyDescent="0.2">
      <c r="A42" s="156"/>
      <c r="B42" s="23" t="s">
        <v>5</v>
      </c>
      <c r="C42" s="78"/>
      <c r="D42" s="80">
        <v>0</v>
      </c>
      <c r="E42" s="80">
        <v>0</v>
      </c>
      <c r="F42" s="80">
        <v>0</v>
      </c>
      <c r="G42" s="80">
        <v>0</v>
      </c>
      <c r="H42" s="126">
        <v>1</v>
      </c>
      <c r="I42" s="96">
        <v>4</v>
      </c>
      <c r="J42" s="98">
        <v>5</v>
      </c>
      <c r="K42" s="80">
        <v>8</v>
      </c>
      <c r="L42" s="80">
        <v>4</v>
      </c>
      <c r="M42" s="80">
        <v>0</v>
      </c>
      <c r="N42" s="80">
        <v>4</v>
      </c>
      <c r="O42" s="80">
        <v>0</v>
      </c>
      <c r="P42" s="80">
        <v>2</v>
      </c>
      <c r="Q42" s="126">
        <v>2</v>
      </c>
      <c r="R42" s="96">
        <v>0</v>
      </c>
      <c r="S42" s="96">
        <v>0</v>
      </c>
      <c r="T42" s="136">
        <v>0</v>
      </c>
      <c r="U42" s="95" t="s">
        <v>45</v>
      </c>
      <c r="V42" s="95" t="s">
        <v>45</v>
      </c>
      <c r="W42" s="95" t="s">
        <v>45</v>
      </c>
      <c r="X42" s="95" t="s">
        <v>45</v>
      </c>
      <c r="Y42" s="95" t="s">
        <v>45</v>
      </c>
      <c r="Z42" s="95" t="s">
        <v>45</v>
      </c>
      <c r="AA42" s="137" t="s">
        <v>45</v>
      </c>
      <c r="AB42" s="79" t="s">
        <v>45</v>
      </c>
      <c r="AC42" s="79" t="s">
        <v>45</v>
      </c>
      <c r="AD42" s="134" t="s">
        <v>45</v>
      </c>
      <c r="AE42" s="26" t="s">
        <v>6</v>
      </c>
      <c r="AF42" s="43"/>
      <c r="AG42" s="47"/>
      <c r="AH42" s="47"/>
      <c r="AI42" s="47"/>
    </row>
    <row r="43" spans="1:35" ht="15.6" customHeight="1" x14ac:dyDescent="0.2">
      <c r="A43" s="154">
        <v>15</v>
      </c>
      <c r="B43" s="24" t="s">
        <v>7</v>
      </c>
      <c r="C43" s="115">
        <v>9</v>
      </c>
      <c r="D43" s="84">
        <v>0</v>
      </c>
      <c r="E43" s="84">
        <v>7</v>
      </c>
      <c r="F43" s="84">
        <v>8</v>
      </c>
      <c r="G43" s="84">
        <v>1</v>
      </c>
      <c r="H43" s="127">
        <v>0</v>
      </c>
      <c r="I43" s="101">
        <v>1</v>
      </c>
      <c r="J43" s="103">
        <v>3</v>
      </c>
      <c r="K43" s="84">
        <v>0</v>
      </c>
      <c r="L43" s="84">
        <v>1</v>
      </c>
      <c r="M43" s="84">
        <v>0</v>
      </c>
      <c r="N43" s="84">
        <v>0</v>
      </c>
      <c r="O43" s="84">
        <v>0</v>
      </c>
      <c r="P43" s="84">
        <v>0</v>
      </c>
      <c r="Q43" s="127">
        <v>0</v>
      </c>
      <c r="R43" s="101">
        <v>0</v>
      </c>
      <c r="S43" s="101">
        <v>0</v>
      </c>
      <c r="T43" s="148"/>
      <c r="U43" s="100" t="s">
        <v>45</v>
      </c>
      <c r="V43" s="100" t="s">
        <v>45</v>
      </c>
      <c r="W43" s="100" t="s">
        <v>45</v>
      </c>
      <c r="X43" s="100" t="s">
        <v>45</v>
      </c>
      <c r="Y43" s="100" t="s">
        <v>45</v>
      </c>
      <c r="Z43" s="100" t="s">
        <v>45</v>
      </c>
      <c r="AA43" s="138" t="s">
        <v>45</v>
      </c>
      <c r="AB43" s="83" t="s">
        <v>45</v>
      </c>
      <c r="AC43" s="83" t="s">
        <v>45</v>
      </c>
      <c r="AD43" s="85"/>
      <c r="AE43" s="27">
        <f>SUM(C43:AC43)</f>
        <v>30</v>
      </c>
      <c r="AF43" s="12"/>
      <c r="AG43" s="47"/>
      <c r="AH43" s="47"/>
      <c r="AI43" s="47"/>
    </row>
    <row r="44" spans="1:35" ht="15.6" customHeight="1" x14ac:dyDescent="0.2">
      <c r="A44" s="162" t="s">
        <v>67</v>
      </c>
      <c r="B44" s="24" t="s">
        <v>8</v>
      </c>
      <c r="C44" s="115">
        <f>C43</f>
        <v>9</v>
      </c>
      <c r="D44" s="87">
        <f t="shared" ref="D44" si="18">C44-D42+D43</f>
        <v>9</v>
      </c>
      <c r="E44" s="87">
        <f>D44-E42+E43</f>
        <v>16</v>
      </c>
      <c r="F44" s="87">
        <f>E44-F42+F43</f>
        <v>24</v>
      </c>
      <c r="G44" s="87">
        <f t="shared" ref="G44:H44" si="19">F44-G42+G43</f>
        <v>25</v>
      </c>
      <c r="H44" s="128">
        <f t="shared" si="19"/>
        <v>24</v>
      </c>
      <c r="I44" s="106">
        <f>H44-I42+I43</f>
        <v>21</v>
      </c>
      <c r="J44" s="108">
        <f t="shared" ref="J44:T44" si="20">I44-J42+J43</f>
        <v>19</v>
      </c>
      <c r="K44" s="87">
        <f t="shared" si="20"/>
        <v>11</v>
      </c>
      <c r="L44" s="87">
        <f t="shared" si="20"/>
        <v>8</v>
      </c>
      <c r="M44" s="87">
        <f t="shared" si="20"/>
        <v>8</v>
      </c>
      <c r="N44" s="87">
        <f t="shared" si="20"/>
        <v>4</v>
      </c>
      <c r="O44" s="87">
        <f t="shared" si="20"/>
        <v>4</v>
      </c>
      <c r="P44" s="87">
        <f t="shared" si="20"/>
        <v>2</v>
      </c>
      <c r="Q44" s="128">
        <f t="shared" si="20"/>
        <v>0</v>
      </c>
      <c r="R44" s="106">
        <f t="shared" si="20"/>
        <v>0</v>
      </c>
      <c r="S44" s="106">
        <f t="shared" si="20"/>
        <v>0</v>
      </c>
      <c r="T44" s="139">
        <f t="shared" si="20"/>
        <v>0</v>
      </c>
      <c r="U44" s="105" t="s">
        <v>45</v>
      </c>
      <c r="V44" s="105" t="s">
        <v>45</v>
      </c>
      <c r="W44" s="105" t="s">
        <v>45</v>
      </c>
      <c r="X44" s="105" t="s">
        <v>45</v>
      </c>
      <c r="Y44" s="105" t="s">
        <v>45</v>
      </c>
      <c r="Z44" s="105" t="s">
        <v>45</v>
      </c>
      <c r="AA44" s="140" t="s">
        <v>45</v>
      </c>
      <c r="AB44" s="86" t="s">
        <v>45</v>
      </c>
      <c r="AC44" s="86" t="s">
        <v>45</v>
      </c>
      <c r="AD44" s="133" t="s">
        <v>45</v>
      </c>
      <c r="AE44" s="28"/>
      <c r="AF44" s="3">
        <f>MAX(C44:AD44)</f>
        <v>25</v>
      </c>
      <c r="AG44" s="47"/>
      <c r="AH44" s="47"/>
      <c r="AI44" s="47"/>
    </row>
    <row r="45" spans="1:35" ht="15.6" customHeight="1" x14ac:dyDescent="0.2">
      <c r="A45" s="163"/>
      <c r="B45" s="24" t="s">
        <v>9</v>
      </c>
      <c r="C45" s="146"/>
      <c r="D45" s="147"/>
      <c r="E45" s="147"/>
      <c r="F45" s="147"/>
      <c r="G45" s="147"/>
      <c r="H45" s="129">
        <v>15.08</v>
      </c>
      <c r="I45" s="148"/>
      <c r="J45" s="148"/>
      <c r="K45" s="125">
        <v>15.13</v>
      </c>
      <c r="L45" s="147"/>
      <c r="M45" s="147"/>
      <c r="N45" s="147"/>
      <c r="O45" s="147"/>
      <c r="P45" s="125">
        <v>15.21</v>
      </c>
      <c r="Q45" s="147"/>
      <c r="R45" s="148"/>
      <c r="S45" s="148"/>
      <c r="T45" s="149">
        <v>15.24</v>
      </c>
      <c r="U45" s="141" t="s">
        <v>45</v>
      </c>
      <c r="V45" s="148"/>
      <c r="W45" s="148"/>
      <c r="X45" s="148"/>
      <c r="Y45" s="148"/>
      <c r="Z45" s="148"/>
      <c r="AA45" s="142" t="s">
        <v>45</v>
      </c>
      <c r="AB45" s="147"/>
      <c r="AC45" s="147"/>
      <c r="AD45" s="150" t="s">
        <v>45</v>
      </c>
      <c r="AE45" s="29">
        <v>24</v>
      </c>
      <c r="AF45" s="12"/>
      <c r="AG45" s="47"/>
      <c r="AH45" s="47"/>
      <c r="AI45" s="47"/>
    </row>
    <row r="46" spans="1:35" ht="15.6" customHeight="1" x14ac:dyDescent="0.2">
      <c r="A46" s="164"/>
      <c r="B46" s="25" t="s">
        <v>10</v>
      </c>
      <c r="C46" s="151">
        <v>15</v>
      </c>
      <c r="D46" s="152"/>
      <c r="E46" s="152"/>
      <c r="F46" s="152"/>
      <c r="G46" s="152"/>
      <c r="H46" s="132">
        <f>H45</f>
        <v>15.08</v>
      </c>
      <c r="I46" s="152"/>
      <c r="J46" s="152"/>
      <c r="K46" s="91">
        <f>K45</f>
        <v>15.13</v>
      </c>
      <c r="L46" s="152"/>
      <c r="M46" s="152"/>
      <c r="N46" s="152"/>
      <c r="O46" s="152"/>
      <c r="P46" s="91">
        <f>P45</f>
        <v>15.21</v>
      </c>
      <c r="Q46" s="152"/>
      <c r="R46" s="152"/>
      <c r="S46" s="152"/>
      <c r="T46" s="148"/>
      <c r="U46" s="143" t="s">
        <v>45</v>
      </c>
      <c r="V46" s="152"/>
      <c r="W46" s="152"/>
      <c r="X46" s="152"/>
      <c r="Y46" s="152"/>
      <c r="Z46" s="152"/>
      <c r="AA46" s="144" t="s">
        <v>45</v>
      </c>
      <c r="AB46" s="152"/>
      <c r="AC46" s="152"/>
      <c r="AD46" s="153"/>
      <c r="AE46" s="28"/>
      <c r="AF46" s="13"/>
      <c r="AG46" s="47"/>
      <c r="AH46" s="47"/>
      <c r="AI46" s="47"/>
    </row>
    <row r="47" spans="1:35" ht="15.6" customHeight="1" thickBot="1" x14ac:dyDescent="0.25">
      <c r="A47" s="155">
        <v>208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1"/>
      <c r="AE47" s="52"/>
      <c r="AF47" s="3"/>
      <c r="AG47" s="47"/>
      <c r="AH47" s="47"/>
      <c r="AI47" s="47"/>
    </row>
    <row r="48" spans="1:35" ht="15.6" customHeight="1" x14ac:dyDescent="0.2">
      <c r="A48" s="156"/>
      <c r="B48" s="23" t="s">
        <v>5</v>
      </c>
      <c r="C48" s="78"/>
      <c r="D48" s="80">
        <v>0</v>
      </c>
      <c r="E48" s="80">
        <v>0</v>
      </c>
      <c r="F48" s="80">
        <v>0</v>
      </c>
      <c r="G48" s="80">
        <v>1</v>
      </c>
      <c r="H48" s="126">
        <v>0</v>
      </c>
      <c r="I48" s="96">
        <v>0</v>
      </c>
      <c r="J48" s="98">
        <v>1</v>
      </c>
      <c r="K48" s="80">
        <v>8</v>
      </c>
      <c r="L48" s="80">
        <v>5</v>
      </c>
      <c r="M48" s="80">
        <v>1</v>
      </c>
      <c r="N48" s="80">
        <v>0</v>
      </c>
      <c r="O48" s="80">
        <v>0</v>
      </c>
      <c r="P48" s="80">
        <v>4</v>
      </c>
      <c r="Q48" s="126">
        <v>4</v>
      </c>
      <c r="R48" s="96">
        <v>0</v>
      </c>
      <c r="S48" s="96">
        <v>2</v>
      </c>
      <c r="T48" s="136">
        <v>3</v>
      </c>
      <c r="U48" s="95" t="s">
        <v>45</v>
      </c>
      <c r="V48" s="95" t="s">
        <v>45</v>
      </c>
      <c r="W48" s="95" t="s">
        <v>45</v>
      </c>
      <c r="X48" s="95" t="s">
        <v>45</v>
      </c>
      <c r="Y48" s="95" t="s">
        <v>45</v>
      </c>
      <c r="Z48" s="95" t="s">
        <v>45</v>
      </c>
      <c r="AA48" s="137" t="s">
        <v>45</v>
      </c>
      <c r="AB48" s="79" t="s">
        <v>45</v>
      </c>
      <c r="AC48" s="79" t="s">
        <v>45</v>
      </c>
      <c r="AD48" s="134" t="s">
        <v>45</v>
      </c>
      <c r="AE48" s="26" t="s">
        <v>6</v>
      </c>
      <c r="AF48" s="43"/>
      <c r="AG48" s="47"/>
      <c r="AH48" s="47"/>
      <c r="AI48" s="47"/>
    </row>
    <row r="49" spans="1:35" ht="15.6" customHeight="1" x14ac:dyDescent="0.2">
      <c r="A49" s="154">
        <v>15.55</v>
      </c>
      <c r="B49" s="24" t="s">
        <v>7</v>
      </c>
      <c r="C49" s="115">
        <v>0</v>
      </c>
      <c r="D49" s="84">
        <v>6</v>
      </c>
      <c r="E49" s="84">
        <v>4</v>
      </c>
      <c r="F49" s="84">
        <v>1</v>
      </c>
      <c r="G49" s="84">
        <v>5</v>
      </c>
      <c r="H49" s="127">
        <v>2</v>
      </c>
      <c r="I49" s="101">
        <v>0</v>
      </c>
      <c r="J49" s="103">
        <v>0</v>
      </c>
      <c r="K49" s="84">
        <v>4</v>
      </c>
      <c r="L49" s="84">
        <v>3</v>
      </c>
      <c r="M49" s="84">
        <v>0</v>
      </c>
      <c r="N49" s="84">
        <v>0</v>
      </c>
      <c r="O49" s="84">
        <v>0</v>
      </c>
      <c r="P49" s="84">
        <v>3</v>
      </c>
      <c r="Q49" s="127">
        <v>1</v>
      </c>
      <c r="R49" s="101">
        <v>0</v>
      </c>
      <c r="S49" s="101">
        <v>0</v>
      </c>
      <c r="T49" s="148"/>
      <c r="U49" s="100" t="s">
        <v>45</v>
      </c>
      <c r="V49" s="100" t="s">
        <v>45</v>
      </c>
      <c r="W49" s="100" t="s">
        <v>45</v>
      </c>
      <c r="X49" s="100" t="s">
        <v>45</v>
      </c>
      <c r="Y49" s="100" t="s">
        <v>45</v>
      </c>
      <c r="Z49" s="100" t="s">
        <v>45</v>
      </c>
      <c r="AA49" s="138" t="s">
        <v>45</v>
      </c>
      <c r="AB49" s="83" t="s">
        <v>45</v>
      </c>
      <c r="AC49" s="83" t="s">
        <v>45</v>
      </c>
      <c r="AD49" s="85"/>
      <c r="AE49" s="27">
        <f>SUM(C49:AC49)</f>
        <v>29</v>
      </c>
      <c r="AF49" s="12"/>
      <c r="AG49" s="47"/>
      <c r="AH49" s="47"/>
      <c r="AI49" s="47"/>
    </row>
    <row r="50" spans="1:35" ht="15.6" customHeight="1" x14ac:dyDescent="0.2">
      <c r="A50" s="162" t="s">
        <v>67</v>
      </c>
      <c r="B50" s="24" t="s">
        <v>8</v>
      </c>
      <c r="C50" s="115">
        <f>C49</f>
        <v>0</v>
      </c>
      <c r="D50" s="87">
        <f t="shared" ref="D50" si="21">C50-D48+D49</f>
        <v>6</v>
      </c>
      <c r="E50" s="87">
        <f>D50-E48+E49</f>
        <v>10</v>
      </c>
      <c r="F50" s="87">
        <f>E50-F48+F49</f>
        <v>11</v>
      </c>
      <c r="G50" s="87">
        <f t="shared" ref="G50:H50" si="22">F50-G48+G49</f>
        <v>15</v>
      </c>
      <c r="H50" s="128">
        <f t="shared" si="22"/>
        <v>17</v>
      </c>
      <c r="I50" s="106">
        <f>H50-I48+I49</f>
        <v>17</v>
      </c>
      <c r="J50" s="108">
        <f t="shared" ref="J50:T50" si="23">I50-J48+J49</f>
        <v>16</v>
      </c>
      <c r="K50" s="87">
        <f t="shared" si="23"/>
        <v>12</v>
      </c>
      <c r="L50" s="87">
        <f t="shared" si="23"/>
        <v>10</v>
      </c>
      <c r="M50" s="87">
        <f t="shared" si="23"/>
        <v>9</v>
      </c>
      <c r="N50" s="87">
        <f t="shared" si="23"/>
        <v>9</v>
      </c>
      <c r="O50" s="87">
        <f t="shared" si="23"/>
        <v>9</v>
      </c>
      <c r="P50" s="87">
        <f t="shared" si="23"/>
        <v>8</v>
      </c>
      <c r="Q50" s="128">
        <f t="shared" si="23"/>
        <v>5</v>
      </c>
      <c r="R50" s="106">
        <f t="shared" si="23"/>
        <v>5</v>
      </c>
      <c r="S50" s="106">
        <f t="shared" si="23"/>
        <v>3</v>
      </c>
      <c r="T50" s="139">
        <f t="shared" si="23"/>
        <v>0</v>
      </c>
      <c r="U50" s="105" t="s">
        <v>45</v>
      </c>
      <c r="V50" s="105" t="s">
        <v>45</v>
      </c>
      <c r="W50" s="105" t="s">
        <v>45</v>
      </c>
      <c r="X50" s="105" t="s">
        <v>45</v>
      </c>
      <c r="Y50" s="105" t="s">
        <v>45</v>
      </c>
      <c r="Z50" s="105" t="s">
        <v>45</v>
      </c>
      <c r="AA50" s="140" t="s">
        <v>45</v>
      </c>
      <c r="AB50" s="86" t="s">
        <v>45</v>
      </c>
      <c r="AC50" s="86" t="s">
        <v>45</v>
      </c>
      <c r="AD50" s="133" t="s">
        <v>45</v>
      </c>
      <c r="AE50" s="28"/>
      <c r="AF50" s="3">
        <f>MAX(C50:AD50)</f>
        <v>17</v>
      </c>
      <c r="AG50" s="47"/>
      <c r="AH50" s="47"/>
      <c r="AI50" s="47"/>
    </row>
    <row r="51" spans="1:35" ht="15.6" customHeight="1" x14ac:dyDescent="0.2">
      <c r="A51" s="163"/>
      <c r="B51" s="24" t="s">
        <v>9</v>
      </c>
      <c r="C51" s="146"/>
      <c r="D51" s="147"/>
      <c r="E51" s="147"/>
      <c r="F51" s="147"/>
      <c r="G51" s="147"/>
      <c r="H51" s="129">
        <v>16.03</v>
      </c>
      <c r="I51" s="148"/>
      <c r="J51" s="148"/>
      <c r="K51" s="125">
        <v>16.07</v>
      </c>
      <c r="L51" s="147"/>
      <c r="M51" s="147"/>
      <c r="N51" s="147"/>
      <c r="O51" s="147"/>
      <c r="P51" s="125">
        <v>16.149999999999999</v>
      </c>
      <c r="Q51" s="147"/>
      <c r="R51" s="148"/>
      <c r="S51" s="148"/>
      <c r="T51" s="149">
        <v>16.25</v>
      </c>
      <c r="U51" s="141" t="s">
        <v>45</v>
      </c>
      <c r="V51" s="148"/>
      <c r="W51" s="148"/>
      <c r="X51" s="148"/>
      <c r="Y51" s="148"/>
      <c r="Z51" s="148"/>
      <c r="AA51" s="142" t="s">
        <v>45</v>
      </c>
      <c r="AB51" s="147"/>
      <c r="AC51" s="147"/>
      <c r="AD51" s="150" t="s">
        <v>45</v>
      </c>
      <c r="AE51" s="29">
        <v>30</v>
      </c>
      <c r="AF51" s="12"/>
      <c r="AG51" s="47"/>
      <c r="AH51" s="47"/>
      <c r="AI51" s="47"/>
    </row>
    <row r="52" spans="1:35" ht="15.6" customHeight="1" x14ac:dyDescent="0.2">
      <c r="A52" s="164"/>
      <c r="B52" s="25" t="s">
        <v>10</v>
      </c>
      <c r="C52" s="151">
        <v>15.55</v>
      </c>
      <c r="D52" s="152"/>
      <c r="E52" s="152"/>
      <c r="F52" s="152"/>
      <c r="G52" s="152"/>
      <c r="H52" s="132">
        <f>H51</f>
        <v>16.03</v>
      </c>
      <c r="I52" s="152"/>
      <c r="J52" s="152"/>
      <c r="K52" s="91">
        <v>16.079999999999998</v>
      </c>
      <c r="L52" s="152"/>
      <c r="M52" s="152"/>
      <c r="N52" s="152"/>
      <c r="O52" s="152"/>
      <c r="P52" s="91">
        <f>P51</f>
        <v>16.149999999999999</v>
      </c>
      <c r="Q52" s="152"/>
      <c r="R52" s="152"/>
      <c r="S52" s="152"/>
      <c r="T52" s="148"/>
      <c r="U52" s="143" t="s">
        <v>45</v>
      </c>
      <c r="V52" s="152"/>
      <c r="W52" s="152"/>
      <c r="X52" s="152"/>
      <c r="Y52" s="152"/>
      <c r="Z52" s="152"/>
      <c r="AA52" s="144" t="s">
        <v>45</v>
      </c>
      <c r="AB52" s="152"/>
      <c r="AC52" s="152"/>
      <c r="AD52" s="153"/>
      <c r="AE52" s="28"/>
      <c r="AF52" s="13"/>
      <c r="AG52" s="47"/>
      <c r="AH52" s="47"/>
      <c r="AI52" s="47"/>
    </row>
    <row r="53" spans="1:35" ht="15.6" customHeight="1" thickBot="1" x14ac:dyDescent="0.25">
      <c r="A53" s="155">
        <v>211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1"/>
      <c r="AE53" s="52"/>
      <c r="AF53" s="3"/>
      <c r="AG53" s="47"/>
      <c r="AH53" s="47"/>
      <c r="AI53" s="47"/>
    </row>
    <row r="54" spans="1:35" ht="15.6" customHeight="1" x14ac:dyDescent="0.2">
      <c r="A54" s="156"/>
      <c r="B54" s="23" t="s">
        <v>5</v>
      </c>
      <c r="C54" s="78"/>
      <c r="D54" s="80">
        <v>0</v>
      </c>
      <c r="E54" s="80">
        <v>0</v>
      </c>
      <c r="F54" s="80">
        <v>0</v>
      </c>
      <c r="G54" s="80">
        <v>0</v>
      </c>
      <c r="H54" s="126">
        <v>3</v>
      </c>
      <c r="I54" s="96">
        <v>4</v>
      </c>
      <c r="J54" s="98">
        <v>1</v>
      </c>
      <c r="K54" s="80">
        <v>3</v>
      </c>
      <c r="L54" s="80">
        <v>3</v>
      </c>
      <c r="M54" s="80">
        <v>2</v>
      </c>
      <c r="N54" s="80">
        <v>4</v>
      </c>
      <c r="O54" s="80">
        <v>0</v>
      </c>
      <c r="P54" s="80">
        <v>7</v>
      </c>
      <c r="Q54" s="126">
        <v>2</v>
      </c>
      <c r="R54" s="96">
        <v>0</v>
      </c>
      <c r="S54" s="96">
        <v>6</v>
      </c>
      <c r="T54" s="136">
        <v>6</v>
      </c>
      <c r="U54" s="95" t="s">
        <v>45</v>
      </c>
      <c r="V54" s="95" t="s">
        <v>45</v>
      </c>
      <c r="W54" s="95" t="s">
        <v>45</v>
      </c>
      <c r="X54" s="95" t="s">
        <v>45</v>
      </c>
      <c r="Y54" s="95" t="s">
        <v>45</v>
      </c>
      <c r="Z54" s="95" t="s">
        <v>45</v>
      </c>
      <c r="AA54" s="137" t="s">
        <v>45</v>
      </c>
      <c r="AB54" s="79" t="s">
        <v>45</v>
      </c>
      <c r="AC54" s="79" t="s">
        <v>45</v>
      </c>
      <c r="AD54" s="134" t="s">
        <v>45</v>
      </c>
      <c r="AE54" s="26" t="s">
        <v>6</v>
      </c>
      <c r="AF54" s="43"/>
      <c r="AG54" s="47"/>
      <c r="AH54" s="47"/>
      <c r="AI54" s="47"/>
    </row>
    <row r="55" spans="1:35" ht="15.6" customHeight="1" x14ac:dyDescent="0.2">
      <c r="A55" s="154">
        <v>16.5</v>
      </c>
      <c r="B55" s="24" t="s">
        <v>7</v>
      </c>
      <c r="C55" s="115">
        <v>4</v>
      </c>
      <c r="D55" s="84">
        <v>7</v>
      </c>
      <c r="E55" s="84">
        <v>0</v>
      </c>
      <c r="F55" s="84">
        <v>0</v>
      </c>
      <c r="G55" s="84">
        <v>5</v>
      </c>
      <c r="H55" s="127">
        <v>0</v>
      </c>
      <c r="I55" s="101">
        <v>0</v>
      </c>
      <c r="J55" s="103">
        <v>10</v>
      </c>
      <c r="K55" s="84">
        <v>7</v>
      </c>
      <c r="L55" s="84">
        <v>5</v>
      </c>
      <c r="M55" s="84">
        <v>1</v>
      </c>
      <c r="N55" s="84">
        <v>0</v>
      </c>
      <c r="O55" s="84">
        <v>1</v>
      </c>
      <c r="P55" s="84">
        <v>0</v>
      </c>
      <c r="Q55" s="127">
        <v>1</v>
      </c>
      <c r="R55" s="101">
        <v>0</v>
      </c>
      <c r="S55" s="101">
        <v>0</v>
      </c>
      <c r="T55" s="148"/>
      <c r="U55" s="100" t="s">
        <v>45</v>
      </c>
      <c r="V55" s="100" t="s">
        <v>45</v>
      </c>
      <c r="W55" s="100" t="s">
        <v>45</v>
      </c>
      <c r="X55" s="100" t="s">
        <v>45</v>
      </c>
      <c r="Y55" s="100" t="s">
        <v>45</v>
      </c>
      <c r="Z55" s="100" t="s">
        <v>45</v>
      </c>
      <c r="AA55" s="138" t="s">
        <v>45</v>
      </c>
      <c r="AB55" s="83" t="s">
        <v>45</v>
      </c>
      <c r="AC55" s="83" t="s">
        <v>45</v>
      </c>
      <c r="AD55" s="85"/>
      <c r="AE55" s="27">
        <f>SUM(C55:AC55)</f>
        <v>41</v>
      </c>
      <c r="AF55" s="12"/>
      <c r="AG55" s="47"/>
      <c r="AH55" s="47"/>
      <c r="AI55" s="47"/>
    </row>
    <row r="56" spans="1:35" ht="15.6" customHeight="1" x14ac:dyDescent="0.2">
      <c r="A56" s="162" t="s">
        <v>67</v>
      </c>
      <c r="B56" s="24" t="s">
        <v>8</v>
      </c>
      <c r="C56" s="115">
        <f>C55</f>
        <v>4</v>
      </c>
      <c r="D56" s="87">
        <f t="shared" ref="D56" si="24">C56-D54+D55</f>
        <v>11</v>
      </c>
      <c r="E56" s="87">
        <f>D56-E54+E55</f>
        <v>11</v>
      </c>
      <c r="F56" s="87">
        <f>E56-F54+F55</f>
        <v>11</v>
      </c>
      <c r="G56" s="87">
        <f t="shared" ref="G56:H56" si="25">F56-G54+G55</f>
        <v>16</v>
      </c>
      <c r="H56" s="128">
        <f t="shared" si="25"/>
        <v>13</v>
      </c>
      <c r="I56" s="106">
        <f>H56-I54+I55</f>
        <v>9</v>
      </c>
      <c r="J56" s="108">
        <f t="shared" ref="J56:T56" si="26">I56-J54+J55</f>
        <v>18</v>
      </c>
      <c r="K56" s="87">
        <f t="shared" si="26"/>
        <v>22</v>
      </c>
      <c r="L56" s="87">
        <f t="shared" si="26"/>
        <v>24</v>
      </c>
      <c r="M56" s="87">
        <f t="shared" si="26"/>
        <v>23</v>
      </c>
      <c r="N56" s="87">
        <f t="shared" si="26"/>
        <v>19</v>
      </c>
      <c r="O56" s="87">
        <f t="shared" si="26"/>
        <v>20</v>
      </c>
      <c r="P56" s="87">
        <f t="shared" si="26"/>
        <v>13</v>
      </c>
      <c r="Q56" s="128">
        <f t="shared" si="26"/>
        <v>12</v>
      </c>
      <c r="R56" s="106">
        <f t="shared" si="26"/>
        <v>12</v>
      </c>
      <c r="S56" s="106">
        <f t="shared" si="26"/>
        <v>6</v>
      </c>
      <c r="T56" s="139">
        <f t="shared" si="26"/>
        <v>0</v>
      </c>
      <c r="U56" s="105" t="s">
        <v>45</v>
      </c>
      <c r="V56" s="105" t="s">
        <v>45</v>
      </c>
      <c r="W56" s="105" t="s">
        <v>45</v>
      </c>
      <c r="X56" s="105" t="s">
        <v>45</v>
      </c>
      <c r="Y56" s="105" t="s">
        <v>45</v>
      </c>
      <c r="Z56" s="105" t="s">
        <v>45</v>
      </c>
      <c r="AA56" s="140" t="s">
        <v>45</v>
      </c>
      <c r="AB56" s="86" t="s">
        <v>45</v>
      </c>
      <c r="AC56" s="86" t="s">
        <v>45</v>
      </c>
      <c r="AD56" s="133" t="s">
        <v>45</v>
      </c>
      <c r="AE56" s="28"/>
      <c r="AF56" s="3">
        <f>MAX(C56:AD56)</f>
        <v>24</v>
      </c>
      <c r="AG56" s="47"/>
      <c r="AH56" s="47"/>
      <c r="AI56" s="47"/>
    </row>
    <row r="57" spans="1:35" ht="15.6" customHeight="1" x14ac:dyDescent="0.2">
      <c r="A57" s="163"/>
      <c r="B57" s="24" t="s">
        <v>9</v>
      </c>
      <c r="C57" s="146"/>
      <c r="D57" s="147"/>
      <c r="E57" s="147"/>
      <c r="F57" s="147"/>
      <c r="G57" s="147"/>
      <c r="H57" s="129">
        <v>16.579999999999998</v>
      </c>
      <c r="I57" s="148"/>
      <c r="J57" s="148"/>
      <c r="K57" s="125">
        <v>17.02</v>
      </c>
      <c r="L57" s="147"/>
      <c r="M57" s="147"/>
      <c r="N57" s="147"/>
      <c r="O57" s="147"/>
      <c r="P57" s="125">
        <v>17.100000000000001</v>
      </c>
      <c r="Q57" s="147"/>
      <c r="R57" s="148"/>
      <c r="S57" s="148"/>
      <c r="T57" s="149">
        <v>17.149999999999999</v>
      </c>
      <c r="U57" s="141" t="s">
        <v>45</v>
      </c>
      <c r="V57" s="148"/>
      <c r="W57" s="148"/>
      <c r="X57" s="148"/>
      <c r="Y57" s="148"/>
      <c r="Z57" s="148"/>
      <c r="AA57" s="142" t="s">
        <v>45</v>
      </c>
      <c r="AB57" s="147"/>
      <c r="AC57" s="147"/>
      <c r="AD57" s="150" t="s">
        <v>45</v>
      </c>
      <c r="AE57" s="29">
        <v>25</v>
      </c>
      <c r="AF57" s="12"/>
      <c r="AG57" s="47"/>
      <c r="AH57" s="47"/>
      <c r="AI57" s="47"/>
    </row>
    <row r="58" spans="1:35" ht="15.6" customHeight="1" x14ac:dyDescent="0.2">
      <c r="A58" s="164"/>
      <c r="B58" s="25" t="s">
        <v>10</v>
      </c>
      <c r="C58" s="151">
        <v>16.5</v>
      </c>
      <c r="D58" s="152"/>
      <c r="E58" s="152"/>
      <c r="F58" s="152"/>
      <c r="G58" s="152"/>
      <c r="H58" s="132">
        <f>H57</f>
        <v>16.579999999999998</v>
      </c>
      <c r="I58" s="152"/>
      <c r="J58" s="152"/>
      <c r="K58" s="91">
        <v>17.03</v>
      </c>
      <c r="L58" s="152"/>
      <c r="M58" s="152"/>
      <c r="N58" s="152"/>
      <c r="O58" s="152"/>
      <c r="P58" s="91">
        <f>P57</f>
        <v>17.100000000000001</v>
      </c>
      <c r="Q58" s="152"/>
      <c r="R58" s="152"/>
      <c r="S58" s="152"/>
      <c r="T58" s="148"/>
      <c r="U58" s="143" t="s">
        <v>45</v>
      </c>
      <c r="V58" s="152"/>
      <c r="W58" s="152"/>
      <c r="X58" s="152"/>
      <c r="Y58" s="152"/>
      <c r="Z58" s="152"/>
      <c r="AA58" s="144" t="s">
        <v>45</v>
      </c>
      <c r="AB58" s="152"/>
      <c r="AC58" s="152"/>
      <c r="AD58" s="153"/>
      <c r="AE58" s="28"/>
      <c r="AF58" s="13"/>
      <c r="AG58" s="47"/>
      <c r="AH58" s="47"/>
      <c r="AI58" s="47"/>
    </row>
    <row r="59" spans="1:35" ht="15.6" customHeight="1" thickBot="1" x14ac:dyDescent="0.25">
      <c r="A59" s="155">
        <v>208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1"/>
      <c r="AE59" s="52"/>
      <c r="AF59" s="3"/>
      <c r="AG59" s="47"/>
      <c r="AH59" s="47"/>
      <c r="AI59" s="47"/>
    </row>
    <row r="60" spans="1:35" ht="15.6" customHeight="1" x14ac:dyDescent="0.2">
      <c r="A60" s="156"/>
      <c r="B60" s="23" t="s">
        <v>5</v>
      </c>
      <c r="C60" s="78"/>
      <c r="D60" s="80">
        <v>1</v>
      </c>
      <c r="E60" s="80">
        <v>0</v>
      </c>
      <c r="F60" s="80">
        <v>5</v>
      </c>
      <c r="G60" s="80">
        <v>1</v>
      </c>
      <c r="H60" s="80">
        <v>0</v>
      </c>
      <c r="I60" s="80">
        <v>0</v>
      </c>
      <c r="J60" s="80">
        <v>0</v>
      </c>
      <c r="K60" s="80">
        <v>3</v>
      </c>
      <c r="L60" s="80">
        <v>0</v>
      </c>
      <c r="M60" s="80">
        <v>0</v>
      </c>
      <c r="N60" s="80">
        <v>1</v>
      </c>
      <c r="O60" s="80">
        <v>5</v>
      </c>
      <c r="P60" s="80">
        <v>5</v>
      </c>
      <c r="Q60" s="80">
        <v>5</v>
      </c>
      <c r="R60" s="80">
        <v>0</v>
      </c>
      <c r="S60" s="80">
        <v>1</v>
      </c>
      <c r="T60" s="136">
        <v>13</v>
      </c>
      <c r="U60" s="95" t="s">
        <v>45</v>
      </c>
      <c r="V60" s="95" t="s">
        <v>45</v>
      </c>
      <c r="W60" s="95" t="s">
        <v>45</v>
      </c>
      <c r="X60" s="95" t="s">
        <v>45</v>
      </c>
      <c r="Y60" s="95" t="s">
        <v>45</v>
      </c>
      <c r="Z60" s="95" t="s">
        <v>45</v>
      </c>
      <c r="AA60" s="137" t="s">
        <v>45</v>
      </c>
      <c r="AB60" s="79" t="s">
        <v>45</v>
      </c>
      <c r="AC60" s="79" t="s">
        <v>45</v>
      </c>
      <c r="AD60" s="134" t="s">
        <v>45</v>
      </c>
      <c r="AE60" s="26" t="s">
        <v>6</v>
      </c>
      <c r="AF60" s="43"/>
      <c r="AG60" s="47"/>
      <c r="AH60" s="47"/>
      <c r="AI60" s="47"/>
    </row>
    <row r="61" spans="1:35" ht="15.6" customHeight="1" x14ac:dyDescent="0.2">
      <c r="A61" s="154">
        <v>19</v>
      </c>
      <c r="B61" s="24" t="s">
        <v>7</v>
      </c>
      <c r="C61" s="115">
        <v>8</v>
      </c>
      <c r="D61" s="84">
        <v>1</v>
      </c>
      <c r="E61" s="84">
        <v>0</v>
      </c>
      <c r="F61" s="84">
        <v>2</v>
      </c>
      <c r="G61" s="84">
        <v>0</v>
      </c>
      <c r="H61" s="84">
        <v>1</v>
      </c>
      <c r="I61" s="84">
        <v>1</v>
      </c>
      <c r="J61" s="84">
        <v>2</v>
      </c>
      <c r="K61" s="84">
        <v>10</v>
      </c>
      <c r="L61" s="84">
        <v>11</v>
      </c>
      <c r="M61" s="84">
        <v>3</v>
      </c>
      <c r="N61" s="84">
        <v>0</v>
      </c>
      <c r="O61" s="84">
        <v>0</v>
      </c>
      <c r="P61" s="84">
        <v>0</v>
      </c>
      <c r="Q61" s="84">
        <v>1</v>
      </c>
      <c r="R61" s="84">
        <v>0</v>
      </c>
      <c r="S61" s="84">
        <v>0</v>
      </c>
      <c r="T61" s="148"/>
      <c r="U61" s="100" t="s">
        <v>45</v>
      </c>
      <c r="V61" s="100" t="s">
        <v>45</v>
      </c>
      <c r="W61" s="100" t="s">
        <v>45</v>
      </c>
      <c r="X61" s="100" t="s">
        <v>45</v>
      </c>
      <c r="Y61" s="100" t="s">
        <v>45</v>
      </c>
      <c r="Z61" s="100" t="s">
        <v>45</v>
      </c>
      <c r="AA61" s="138" t="s">
        <v>45</v>
      </c>
      <c r="AB61" s="83" t="s">
        <v>45</v>
      </c>
      <c r="AC61" s="83" t="s">
        <v>45</v>
      </c>
      <c r="AD61" s="85"/>
      <c r="AE61" s="27">
        <f>SUM(C61:AC61)</f>
        <v>40</v>
      </c>
      <c r="AF61" s="12"/>
      <c r="AG61" s="47"/>
      <c r="AH61" s="47"/>
      <c r="AI61" s="47"/>
    </row>
    <row r="62" spans="1:35" ht="15.6" customHeight="1" x14ac:dyDescent="0.2">
      <c r="A62" s="162" t="s">
        <v>67</v>
      </c>
      <c r="B62" s="24" t="s">
        <v>8</v>
      </c>
      <c r="C62" s="115">
        <f>C61</f>
        <v>8</v>
      </c>
      <c r="D62" s="87">
        <f t="shared" ref="D62" si="27">C62-D60+D61</f>
        <v>8</v>
      </c>
      <c r="E62" s="87">
        <f>D62-E60+E61</f>
        <v>8</v>
      </c>
      <c r="F62" s="87">
        <f>E62-F60+F61</f>
        <v>5</v>
      </c>
      <c r="G62" s="87">
        <f t="shared" ref="G62:H62" si="28">F62-G60+G61</f>
        <v>4</v>
      </c>
      <c r="H62" s="128">
        <f t="shared" si="28"/>
        <v>5</v>
      </c>
      <c r="I62" s="106">
        <f>H62-I60+I61</f>
        <v>6</v>
      </c>
      <c r="J62" s="108">
        <f t="shared" ref="J62:T62" si="29">I62-J60+J61</f>
        <v>8</v>
      </c>
      <c r="K62" s="87">
        <f t="shared" si="29"/>
        <v>15</v>
      </c>
      <c r="L62" s="87">
        <f t="shared" si="29"/>
        <v>26</v>
      </c>
      <c r="M62" s="87">
        <f t="shared" si="29"/>
        <v>29</v>
      </c>
      <c r="N62" s="87">
        <f t="shared" si="29"/>
        <v>28</v>
      </c>
      <c r="O62" s="87">
        <f t="shared" si="29"/>
        <v>23</v>
      </c>
      <c r="P62" s="87">
        <f t="shared" si="29"/>
        <v>18</v>
      </c>
      <c r="Q62" s="128">
        <f t="shared" si="29"/>
        <v>14</v>
      </c>
      <c r="R62" s="106">
        <f t="shared" si="29"/>
        <v>14</v>
      </c>
      <c r="S62" s="106">
        <f t="shared" si="29"/>
        <v>13</v>
      </c>
      <c r="T62" s="139">
        <f t="shared" si="29"/>
        <v>0</v>
      </c>
      <c r="U62" s="105" t="s">
        <v>45</v>
      </c>
      <c r="V62" s="105" t="s">
        <v>45</v>
      </c>
      <c r="W62" s="105" t="s">
        <v>45</v>
      </c>
      <c r="X62" s="105" t="s">
        <v>45</v>
      </c>
      <c r="Y62" s="105" t="s">
        <v>45</v>
      </c>
      <c r="Z62" s="105" t="s">
        <v>45</v>
      </c>
      <c r="AA62" s="140" t="s">
        <v>45</v>
      </c>
      <c r="AB62" s="86" t="s">
        <v>45</v>
      </c>
      <c r="AC62" s="86" t="s">
        <v>45</v>
      </c>
      <c r="AD62" s="133" t="s">
        <v>45</v>
      </c>
      <c r="AE62" s="28"/>
      <c r="AF62" s="3">
        <f>MAX(C62:AD62)</f>
        <v>29</v>
      </c>
      <c r="AG62" s="47"/>
      <c r="AH62" s="47"/>
      <c r="AI62" s="47"/>
    </row>
    <row r="63" spans="1:35" ht="15.6" customHeight="1" x14ac:dyDescent="0.2">
      <c r="A63" s="163"/>
      <c r="B63" s="24" t="s">
        <v>9</v>
      </c>
      <c r="C63" s="146"/>
      <c r="D63" s="147"/>
      <c r="E63" s="147"/>
      <c r="F63" s="147"/>
      <c r="G63" s="147"/>
      <c r="H63" s="129">
        <v>19.079999999999998</v>
      </c>
      <c r="I63" s="148"/>
      <c r="J63" s="148"/>
      <c r="K63" s="125">
        <v>19.13</v>
      </c>
      <c r="L63" s="147"/>
      <c r="M63" s="147"/>
      <c r="N63" s="147"/>
      <c r="O63" s="147"/>
      <c r="P63" s="125">
        <v>19.22</v>
      </c>
      <c r="Q63" s="147"/>
      <c r="R63" s="148"/>
      <c r="S63" s="148"/>
      <c r="T63" s="149">
        <v>19.260000000000002</v>
      </c>
      <c r="U63" s="141" t="s">
        <v>45</v>
      </c>
      <c r="V63" s="148"/>
      <c r="W63" s="148"/>
      <c r="X63" s="148"/>
      <c r="Y63" s="148"/>
      <c r="Z63" s="148"/>
      <c r="AA63" s="142" t="s">
        <v>45</v>
      </c>
      <c r="AB63" s="147"/>
      <c r="AC63" s="147"/>
      <c r="AD63" s="150" t="s">
        <v>45</v>
      </c>
      <c r="AE63" s="29">
        <v>26</v>
      </c>
      <c r="AF63" s="12"/>
      <c r="AG63" s="47"/>
      <c r="AH63" s="47"/>
      <c r="AI63" s="47"/>
    </row>
    <row r="64" spans="1:35" ht="15.6" customHeight="1" x14ac:dyDescent="0.2">
      <c r="A64" s="164"/>
      <c r="B64" s="25" t="s">
        <v>10</v>
      </c>
      <c r="C64" s="151">
        <v>19</v>
      </c>
      <c r="D64" s="152"/>
      <c r="E64" s="152"/>
      <c r="F64" s="152"/>
      <c r="G64" s="152"/>
      <c r="H64" s="132">
        <f>H63</f>
        <v>19.079999999999998</v>
      </c>
      <c r="I64" s="152"/>
      <c r="J64" s="152"/>
      <c r="K64" s="91">
        <v>19.14</v>
      </c>
      <c r="L64" s="152"/>
      <c r="M64" s="152"/>
      <c r="N64" s="152"/>
      <c r="O64" s="152"/>
      <c r="P64" s="91">
        <f>P63</f>
        <v>19.22</v>
      </c>
      <c r="Q64" s="152"/>
      <c r="R64" s="152"/>
      <c r="S64" s="152"/>
      <c r="T64" s="148"/>
      <c r="U64" s="143" t="s">
        <v>45</v>
      </c>
      <c r="V64" s="152"/>
      <c r="W64" s="152"/>
      <c r="X64" s="152"/>
      <c r="Y64" s="152"/>
      <c r="Z64" s="152"/>
      <c r="AA64" s="144" t="s">
        <v>45</v>
      </c>
      <c r="AB64" s="152"/>
      <c r="AC64" s="152"/>
      <c r="AD64" s="153"/>
      <c r="AE64" s="28"/>
      <c r="AF64" s="13"/>
      <c r="AG64" s="47"/>
      <c r="AH64" s="47"/>
      <c r="AI64" s="47"/>
    </row>
    <row r="65" spans="1:35" ht="15.6" customHeight="1" thickBot="1" x14ac:dyDescent="0.25">
      <c r="A65" s="155">
        <v>216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1"/>
      <c r="AE65" s="52"/>
      <c r="AF65" s="3"/>
      <c r="AG65" s="47"/>
      <c r="AH65" s="47"/>
      <c r="AI65" s="47"/>
    </row>
    <row r="66" spans="1:35" ht="15.6" customHeight="1" x14ac:dyDescent="0.2">
      <c r="A66" s="156"/>
      <c r="B66" s="23" t="s">
        <v>5</v>
      </c>
      <c r="C66" s="78"/>
      <c r="D66" s="80">
        <v>0</v>
      </c>
      <c r="E66" s="80">
        <v>0</v>
      </c>
      <c r="F66" s="80">
        <v>0</v>
      </c>
      <c r="G66" s="80">
        <v>0</v>
      </c>
      <c r="H66" s="80">
        <v>1</v>
      </c>
      <c r="I66" s="80">
        <v>2</v>
      </c>
      <c r="J66" s="80">
        <v>0</v>
      </c>
      <c r="K66" s="80">
        <v>7</v>
      </c>
      <c r="L66" s="80">
        <v>0</v>
      </c>
      <c r="M66" s="80">
        <v>0</v>
      </c>
      <c r="N66" s="80">
        <v>5</v>
      </c>
      <c r="O66" s="80">
        <v>1</v>
      </c>
      <c r="P66" s="80">
        <v>2</v>
      </c>
      <c r="Q66" s="80">
        <v>3</v>
      </c>
      <c r="R66" s="80">
        <v>1</v>
      </c>
      <c r="S66" s="80">
        <v>0</v>
      </c>
      <c r="T66" s="136" t="s">
        <v>45</v>
      </c>
      <c r="U66" s="95">
        <v>0</v>
      </c>
      <c r="V66" s="95">
        <v>5</v>
      </c>
      <c r="W66" s="95">
        <v>0</v>
      </c>
      <c r="X66" s="95">
        <v>0</v>
      </c>
      <c r="Y66" s="95">
        <v>1</v>
      </c>
      <c r="Z66" s="95">
        <v>0</v>
      </c>
      <c r="AA66" s="137">
        <v>0</v>
      </c>
      <c r="AB66" s="79">
        <v>0</v>
      </c>
      <c r="AC66" s="79">
        <v>0</v>
      </c>
      <c r="AD66" s="134">
        <v>0</v>
      </c>
      <c r="AE66" s="26" t="s">
        <v>6</v>
      </c>
      <c r="AF66" s="43"/>
      <c r="AG66" s="47"/>
      <c r="AH66" s="47"/>
      <c r="AI66" s="47"/>
    </row>
    <row r="67" spans="1:35" ht="15.6" customHeight="1" x14ac:dyDescent="0.2">
      <c r="A67" s="154">
        <v>21.01</v>
      </c>
      <c r="B67" s="24" t="s">
        <v>7</v>
      </c>
      <c r="C67" s="115">
        <v>8</v>
      </c>
      <c r="D67" s="84">
        <v>5</v>
      </c>
      <c r="E67" s="84">
        <v>0</v>
      </c>
      <c r="F67" s="84">
        <v>0</v>
      </c>
      <c r="G67" s="84">
        <v>1</v>
      </c>
      <c r="H67" s="84">
        <v>1</v>
      </c>
      <c r="I67" s="84">
        <v>0</v>
      </c>
      <c r="J67" s="84">
        <v>4</v>
      </c>
      <c r="K67" s="84">
        <v>3</v>
      </c>
      <c r="L67" s="84">
        <v>2</v>
      </c>
      <c r="M67" s="84">
        <v>2</v>
      </c>
      <c r="N67" s="84">
        <v>2</v>
      </c>
      <c r="O67" s="84">
        <v>0</v>
      </c>
      <c r="P67" s="84">
        <v>0</v>
      </c>
      <c r="Q67" s="84">
        <v>0</v>
      </c>
      <c r="R67" s="84">
        <v>0</v>
      </c>
      <c r="S67" s="84">
        <v>0</v>
      </c>
      <c r="T67" s="148"/>
      <c r="U67" s="100">
        <v>0</v>
      </c>
      <c r="V67" s="100">
        <v>0</v>
      </c>
      <c r="W67" s="100">
        <v>0</v>
      </c>
      <c r="X67" s="100">
        <v>0</v>
      </c>
      <c r="Y67" s="100">
        <v>0</v>
      </c>
      <c r="Z67" s="100">
        <v>0</v>
      </c>
      <c r="AA67" s="138">
        <v>0</v>
      </c>
      <c r="AB67" s="83">
        <v>0</v>
      </c>
      <c r="AC67" s="83">
        <v>0</v>
      </c>
      <c r="AD67" s="85"/>
      <c r="AE67" s="27">
        <f>SUM(C67:AC67)</f>
        <v>28</v>
      </c>
      <c r="AF67" s="12"/>
      <c r="AG67" s="47"/>
      <c r="AH67" s="47"/>
      <c r="AI67" s="47"/>
    </row>
    <row r="68" spans="1:35" ht="15.6" customHeight="1" x14ac:dyDescent="0.2">
      <c r="A68" s="162" t="s">
        <v>67</v>
      </c>
      <c r="B68" s="24" t="s">
        <v>8</v>
      </c>
      <c r="C68" s="115">
        <f>C67</f>
        <v>8</v>
      </c>
      <c r="D68" s="87">
        <f t="shared" ref="D68" si="30">C68-D66+D67</f>
        <v>13</v>
      </c>
      <c r="E68" s="87">
        <f>D68-E66+E67</f>
        <v>13</v>
      </c>
      <c r="F68" s="87">
        <f>E68-F66+F67</f>
        <v>13</v>
      </c>
      <c r="G68" s="87">
        <f t="shared" ref="G68:H68" si="31">F68-G66+G67</f>
        <v>14</v>
      </c>
      <c r="H68" s="128">
        <f t="shared" si="31"/>
        <v>14</v>
      </c>
      <c r="I68" s="106">
        <f>H68-I66+I67</f>
        <v>12</v>
      </c>
      <c r="J68" s="108">
        <f t="shared" ref="J68:AC68" si="32">I68-J66+J67</f>
        <v>16</v>
      </c>
      <c r="K68" s="87">
        <f t="shared" si="32"/>
        <v>12</v>
      </c>
      <c r="L68" s="87">
        <f t="shared" si="32"/>
        <v>14</v>
      </c>
      <c r="M68" s="87">
        <f t="shared" si="32"/>
        <v>16</v>
      </c>
      <c r="N68" s="87">
        <f t="shared" si="32"/>
        <v>13</v>
      </c>
      <c r="O68" s="87">
        <f t="shared" si="32"/>
        <v>12</v>
      </c>
      <c r="P68" s="87">
        <f t="shared" si="32"/>
        <v>10</v>
      </c>
      <c r="Q68" s="128">
        <f t="shared" si="32"/>
        <v>7</v>
      </c>
      <c r="R68" s="106">
        <f t="shared" si="32"/>
        <v>6</v>
      </c>
      <c r="S68" s="106">
        <f t="shared" si="32"/>
        <v>6</v>
      </c>
      <c r="T68" s="139" t="s">
        <v>45</v>
      </c>
      <c r="U68" s="105">
        <f>S68-U66+U67</f>
        <v>6</v>
      </c>
      <c r="V68" s="105">
        <f t="shared" si="32"/>
        <v>1</v>
      </c>
      <c r="W68" s="105">
        <f t="shared" si="32"/>
        <v>1</v>
      </c>
      <c r="X68" s="105">
        <f t="shared" si="32"/>
        <v>1</v>
      </c>
      <c r="Y68" s="105">
        <f t="shared" si="32"/>
        <v>0</v>
      </c>
      <c r="Z68" s="105">
        <f t="shared" si="32"/>
        <v>0</v>
      </c>
      <c r="AA68" s="140">
        <f t="shared" si="32"/>
        <v>0</v>
      </c>
      <c r="AB68" s="86">
        <f t="shared" si="32"/>
        <v>0</v>
      </c>
      <c r="AC68" s="86">
        <f t="shared" si="32"/>
        <v>0</v>
      </c>
      <c r="AD68" s="133">
        <f>AC68-AD66</f>
        <v>0</v>
      </c>
      <c r="AE68" s="28"/>
      <c r="AF68" s="3">
        <f>MAX(C68:AD68)</f>
        <v>16</v>
      </c>
      <c r="AG68" s="47"/>
      <c r="AH68" s="47"/>
      <c r="AI68" s="47"/>
    </row>
    <row r="69" spans="1:35" ht="15.6" customHeight="1" x14ac:dyDescent="0.2">
      <c r="A69" s="163"/>
      <c r="B69" s="24" t="s">
        <v>9</v>
      </c>
      <c r="C69" s="146"/>
      <c r="D69" s="147"/>
      <c r="E69" s="147"/>
      <c r="F69" s="147"/>
      <c r="G69" s="147"/>
      <c r="H69" s="129">
        <v>21.08</v>
      </c>
      <c r="I69" s="148"/>
      <c r="J69" s="148"/>
      <c r="K69" s="125">
        <v>21.13</v>
      </c>
      <c r="L69" s="147"/>
      <c r="M69" s="147"/>
      <c r="N69" s="147"/>
      <c r="O69" s="147"/>
      <c r="P69" s="125">
        <v>21.22</v>
      </c>
      <c r="Q69" s="147"/>
      <c r="R69" s="148"/>
      <c r="S69" s="148"/>
      <c r="T69" s="149" t="s">
        <v>45</v>
      </c>
      <c r="U69" s="141">
        <v>21.26</v>
      </c>
      <c r="V69" s="148"/>
      <c r="W69" s="148"/>
      <c r="X69" s="148"/>
      <c r="Y69" s="148"/>
      <c r="Z69" s="148"/>
      <c r="AA69" s="142">
        <v>21.35</v>
      </c>
      <c r="AB69" s="147"/>
      <c r="AC69" s="147"/>
      <c r="AD69" s="150">
        <v>21.38</v>
      </c>
      <c r="AE69" s="29">
        <v>37</v>
      </c>
      <c r="AF69" s="12"/>
      <c r="AG69" s="47"/>
      <c r="AH69" s="47"/>
      <c r="AI69" s="47"/>
    </row>
    <row r="70" spans="1:35" ht="15.6" customHeight="1" x14ac:dyDescent="0.2">
      <c r="A70" s="164"/>
      <c r="B70" s="25" t="s">
        <v>10</v>
      </c>
      <c r="C70" s="151">
        <v>21.01</v>
      </c>
      <c r="D70" s="152"/>
      <c r="E70" s="152"/>
      <c r="F70" s="152"/>
      <c r="G70" s="152"/>
      <c r="H70" s="132">
        <f>H69</f>
        <v>21.08</v>
      </c>
      <c r="I70" s="152"/>
      <c r="J70" s="152"/>
      <c r="K70" s="91">
        <f>K69</f>
        <v>21.13</v>
      </c>
      <c r="L70" s="152"/>
      <c r="M70" s="152"/>
      <c r="N70" s="152"/>
      <c r="O70" s="152"/>
      <c r="P70" s="91">
        <f>P69</f>
        <v>21.22</v>
      </c>
      <c r="Q70" s="152"/>
      <c r="R70" s="152"/>
      <c r="S70" s="152"/>
      <c r="T70" s="148"/>
      <c r="U70" s="143">
        <f>U69</f>
        <v>21.26</v>
      </c>
      <c r="V70" s="152"/>
      <c r="W70" s="152"/>
      <c r="X70" s="152"/>
      <c r="Y70" s="152"/>
      <c r="Z70" s="152"/>
      <c r="AA70" s="144">
        <f>AA69</f>
        <v>21.35</v>
      </c>
      <c r="AB70" s="152"/>
      <c r="AC70" s="152"/>
      <c r="AD70" s="153"/>
      <c r="AE70" s="28"/>
      <c r="AF70" s="13"/>
      <c r="AG70" s="47"/>
      <c r="AH70" s="47"/>
      <c r="AI70" s="47"/>
    </row>
    <row r="71" spans="1:35" ht="15.6" customHeight="1" thickBot="1" x14ac:dyDescent="0.25">
      <c r="A71" s="155">
        <v>216</v>
      </c>
      <c r="B71" s="49" t="s">
        <v>11</v>
      </c>
      <c r="C71" s="56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1"/>
      <c r="AE71" s="52"/>
      <c r="AF71" s="3"/>
      <c r="AG71" s="47"/>
      <c r="AH71" s="47"/>
      <c r="AI71" s="47"/>
    </row>
    <row r="72" spans="1:35" ht="15.6" customHeight="1" x14ac:dyDescent="0.2">
      <c r="A72" s="156"/>
      <c r="B72" s="23" t="s">
        <v>5</v>
      </c>
      <c r="C72" s="78"/>
      <c r="D72" s="80">
        <v>0</v>
      </c>
      <c r="E72" s="80">
        <v>0</v>
      </c>
      <c r="F72" s="80">
        <v>0</v>
      </c>
      <c r="G72" s="80">
        <v>2</v>
      </c>
      <c r="H72" s="126">
        <v>0</v>
      </c>
      <c r="I72" s="96">
        <v>0</v>
      </c>
      <c r="J72" s="98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3</v>
      </c>
      <c r="Q72" s="126">
        <v>0</v>
      </c>
      <c r="R72" s="96">
        <v>0</v>
      </c>
      <c r="S72" s="96">
        <v>0</v>
      </c>
      <c r="T72" s="136">
        <v>0</v>
      </c>
      <c r="U72" s="95" t="s">
        <v>45</v>
      </c>
      <c r="V72" s="95" t="s">
        <v>45</v>
      </c>
      <c r="W72" s="95" t="s">
        <v>45</v>
      </c>
      <c r="X72" s="95" t="s">
        <v>45</v>
      </c>
      <c r="Y72" s="95" t="s">
        <v>45</v>
      </c>
      <c r="Z72" s="95" t="s">
        <v>45</v>
      </c>
      <c r="AA72" s="137" t="s">
        <v>45</v>
      </c>
      <c r="AB72" s="79" t="s">
        <v>45</v>
      </c>
      <c r="AC72" s="79" t="s">
        <v>45</v>
      </c>
      <c r="AD72" s="134" t="s">
        <v>45</v>
      </c>
      <c r="AE72" s="26" t="s">
        <v>6</v>
      </c>
      <c r="AF72" s="43"/>
      <c r="AG72" s="47"/>
      <c r="AH72" s="47"/>
      <c r="AI72" s="47"/>
    </row>
    <row r="73" spans="1:35" ht="15.6" customHeight="1" x14ac:dyDescent="0.2">
      <c r="A73" s="154">
        <v>22.51</v>
      </c>
      <c r="B73" s="24" t="s">
        <v>7</v>
      </c>
      <c r="C73" s="115">
        <v>4</v>
      </c>
      <c r="D73" s="84">
        <v>1</v>
      </c>
      <c r="E73" s="84">
        <v>0</v>
      </c>
      <c r="F73" s="84">
        <v>0</v>
      </c>
      <c r="G73" s="84">
        <v>0</v>
      </c>
      <c r="H73" s="127">
        <v>0</v>
      </c>
      <c r="I73" s="101">
        <v>0</v>
      </c>
      <c r="J73" s="103">
        <v>0</v>
      </c>
      <c r="K73" s="84">
        <v>0</v>
      </c>
      <c r="L73" s="84">
        <v>0</v>
      </c>
      <c r="M73" s="84">
        <v>0</v>
      </c>
      <c r="N73" s="84">
        <v>0</v>
      </c>
      <c r="O73" s="84">
        <v>0</v>
      </c>
      <c r="P73" s="84">
        <v>0</v>
      </c>
      <c r="Q73" s="127">
        <v>0</v>
      </c>
      <c r="R73" s="101">
        <v>0</v>
      </c>
      <c r="S73" s="101">
        <v>0</v>
      </c>
      <c r="T73" s="148"/>
      <c r="U73" s="100" t="s">
        <v>45</v>
      </c>
      <c r="V73" s="100" t="s">
        <v>45</v>
      </c>
      <c r="W73" s="100" t="s">
        <v>45</v>
      </c>
      <c r="X73" s="100" t="s">
        <v>45</v>
      </c>
      <c r="Y73" s="100" t="s">
        <v>45</v>
      </c>
      <c r="Z73" s="100" t="s">
        <v>45</v>
      </c>
      <c r="AA73" s="138" t="s">
        <v>45</v>
      </c>
      <c r="AB73" s="83" t="s">
        <v>45</v>
      </c>
      <c r="AC73" s="83" t="s">
        <v>45</v>
      </c>
      <c r="AD73" s="85"/>
      <c r="AE73" s="27">
        <f>SUM(C73:AC73)</f>
        <v>5</v>
      </c>
      <c r="AF73" s="12"/>
      <c r="AG73" s="47"/>
      <c r="AH73" s="47"/>
      <c r="AI73" s="47"/>
    </row>
    <row r="74" spans="1:35" ht="15.6" customHeight="1" x14ac:dyDescent="0.2">
      <c r="A74" s="162" t="s">
        <v>67</v>
      </c>
      <c r="B74" s="24" t="s">
        <v>8</v>
      </c>
      <c r="C74" s="115">
        <f>C73</f>
        <v>4</v>
      </c>
      <c r="D74" s="87">
        <f t="shared" ref="D74" si="33">C74-D72+D73</f>
        <v>5</v>
      </c>
      <c r="E74" s="87">
        <f>D74-E72+E73</f>
        <v>5</v>
      </c>
      <c r="F74" s="87">
        <f>E74-F72+F73</f>
        <v>5</v>
      </c>
      <c r="G74" s="87">
        <f t="shared" ref="G74:H74" si="34">F74-G72+G73</f>
        <v>3</v>
      </c>
      <c r="H74" s="128">
        <f t="shared" si="34"/>
        <v>3</v>
      </c>
      <c r="I74" s="106">
        <f>H74-I72+I73</f>
        <v>3</v>
      </c>
      <c r="J74" s="108">
        <f t="shared" ref="J74:T74" si="35">I74-J72+J73</f>
        <v>3</v>
      </c>
      <c r="K74" s="87">
        <f t="shared" si="35"/>
        <v>3</v>
      </c>
      <c r="L74" s="87">
        <f t="shared" si="35"/>
        <v>3</v>
      </c>
      <c r="M74" s="87">
        <f t="shared" si="35"/>
        <v>3</v>
      </c>
      <c r="N74" s="87">
        <f t="shared" si="35"/>
        <v>3</v>
      </c>
      <c r="O74" s="87">
        <f t="shared" si="35"/>
        <v>3</v>
      </c>
      <c r="P74" s="87">
        <f t="shared" si="35"/>
        <v>0</v>
      </c>
      <c r="Q74" s="128">
        <f t="shared" si="35"/>
        <v>0</v>
      </c>
      <c r="R74" s="106">
        <f t="shared" si="35"/>
        <v>0</v>
      </c>
      <c r="S74" s="106">
        <f t="shared" si="35"/>
        <v>0</v>
      </c>
      <c r="T74" s="139">
        <f t="shared" si="35"/>
        <v>0</v>
      </c>
      <c r="U74" s="105" t="s">
        <v>45</v>
      </c>
      <c r="V74" s="105" t="s">
        <v>45</v>
      </c>
      <c r="W74" s="105" t="s">
        <v>45</v>
      </c>
      <c r="X74" s="105" t="s">
        <v>45</v>
      </c>
      <c r="Y74" s="105" t="s">
        <v>45</v>
      </c>
      <c r="Z74" s="105" t="s">
        <v>45</v>
      </c>
      <c r="AA74" s="140" t="s">
        <v>45</v>
      </c>
      <c r="AB74" s="86" t="s">
        <v>45</v>
      </c>
      <c r="AC74" s="86" t="s">
        <v>45</v>
      </c>
      <c r="AD74" s="133" t="s">
        <v>45</v>
      </c>
      <c r="AE74" s="28"/>
      <c r="AF74" s="3">
        <f>MAX(C74:AD74)</f>
        <v>5</v>
      </c>
      <c r="AG74" s="47"/>
      <c r="AH74" s="47"/>
      <c r="AI74" s="47"/>
    </row>
    <row r="75" spans="1:35" ht="15.6" customHeight="1" x14ac:dyDescent="0.2">
      <c r="A75" s="163"/>
      <c r="B75" s="24" t="s">
        <v>9</v>
      </c>
      <c r="C75" s="146"/>
      <c r="D75" s="147"/>
      <c r="E75" s="147"/>
      <c r="F75" s="147"/>
      <c r="G75" s="147"/>
      <c r="H75" s="129">
        <v>22.56</v>
      </c>
      <c r="I75" s="148"/>
      <c r="J75" s="148"/>
      <c r="K75" s="125">
        <v>22.58</v>
      </c>
      <c r="L75" s="147"/>
      <c r="M75" s="147"/>
      <c r="N75" s="147"/>
      <c r="O75" s="147"/>
      <c r="P75" s="125">
        <v>23.02</v>
      </c>
      <c r="Q75" s="147"/>
      <c r="R75" s="148"/>
      <c r="S75" s="148"/>
      <c r="T75" s="149">
        <v>23.06</v>
      </c>
      <c r="U75" s="141" t="s">
        <v>45</v>
      </c>
      <c r="V75" s="148"/>
      <c r="W75" s="148"/>
      <c r="X75" s="148"/>
      <c r="Y75" s="148"/>
      <c r="Z75" s="148"/>
      <c r="AA75" s="142" t="s">
        <v>45</v>
      </c>
      <c r="AB75" s="147"/>
      <c r="AC75" s="147"/>
      <c r="AD75" s="150" t="s">
        <v>45</v>
      </c>
      <c r="AE75" s="29">
        <v>15</v>
      </c>
      <c r="AF75" s="12"/>
      <c r="AG75" s="47"/>
      <c r="AH75" s="47"/>
      <c r="AI75" s="47"/>
    </row>
    <row r="76" spans="1:35" ht="15.6" customHeight="1" x14ac:dyDescent="0.2">
      <c r="A76" s="164"/>
      <c r="B76" s="25" t="s">
        <v>10</v>
      </c>
      <c r="C76" s="151">
        <v>22.51</v>
      </c>
      <c r="D76" s="152"/>
      <c r="E76" s="152"/>
      <c r="F76" s="152"/>
      <c r="G76" s="152"/>
      <c r="H76" s="132">
        <f>H75</f>
        <v>22.56</v>
      </c>
      <c r="I76" s="152"/>
      <c r="J76" s="152"/>
      <c r="K76" s="91">
        <f>K75</f>
        <v>22.58</v>
      </c>
      <c r="L76" s="152"/>
      <c r="M76" s="152"/>
      <c r="N76" s="152"/>
      <c r="O76" s="152"/>
      <c r="P76" s="91">
        <f>P75</f>
        <v>23.02</v>
      </c>
      <c r="Q76" s="152"/>
      <c r="R76" s="152"/>
      <c r="S76" s="152"/>
      <c r="T76" s="148"/>
      <c r="U76" s="143" t="s">
        <v>45</v>
      </c>
      <c r="V76" s="152"/>
      <c r="W76" s="152"/>
      <c r="X76" s="152"/>
      <c r="Y76" s="152"/>
      <c r="Z76" s="152"/>
      <c r="AA76" s="144" t="s">
        <v>45</v>
      </c>
      <c r="AB76" s="152"/>
      <c r="AC76" s="152"/>
      <c r="AD76" s="153"/>
      <c r="AE76" s="28"/>
      <c r="AF76" s="13"/>
      <c r="AG76" s="47"/>
      <c r="AH76" s="47"/>
      <c r="AI76" s="47"/>
    </row>
    <row r="77" spans="1:35" ht="15.6" customHeight="1" thickBot="1" x14ac:dyDescent="0.25">
      <c r="A77" s="155">
        <v>514</v>
      </c>
      <c r="B77" s="49" t="s">
        <v>11</v>
      </c>
      <c r="C77" s="56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1"/>
      <c r="AE77" s="52"/>
      <c r="AF77" s="3"/>
      <c r="AG77" s="47"/>
      <c r="AH77" s="47"/>
      <c r="AI77" s="47"/>
    </row>
    <row r="78" spans="1:35" ht="15.6" customHeight="1" x14ac:dyDescent="0.2">
      <c r="A78" s="156"/>
      <c r="B78" s="23" t="s">
        <v>5</v>
      </c>
      <c r="C78" s="78"/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 t="s">
        <v>45</v>
      </c>
      <c r="O78" s="80" t="s">
        <v>45</v>
      </c>
      <c r="P78" s="80" t="s">
        <v>45</v>
      </c>
      <c r="Q78" s="80" t="s">
        <v>45</v>
      </c>
      <c r="R78" s="80" t="s">
        <v>45</v>
      </c>
      <c r="S78" s="80" t="s">
        <v>45</v>
      </c>
      <c r="T78" s="136" t="s">
        <v>45</v>
      </c>
      <c r="U78" s="95" t="s">
        <v>45</v>
      </c>
      <c r="V78" s="95" t="s">
        <v>45</v>
      </c>
      <c r="W78" s="95" t="s">
        <v>45</v>
      </c>
      <c r="X78" s="95" t="s">
        <v>45</v>
      </c>
      <c r="Y78" s="95" t="s">
        <v>45</v>
      </c>
      <c r="Z78" s="95" t="s">
        <v>45</v>
      </c>
      <c r="AA78" s="137" t="s">
        <v>45</v>
      </c>
      <c r="AB78" s="79" t="s">
        <v>45</v>
      </c>
      <c r="AC78" s="79" t="s">
        <v>45</v>
      </c>
      <c r="AD78" s="134" t="s">
        <v>45</v>
      </c>
      <c r="AE78" s="26" t="s">
        <v>6</v>
      </c>
      <c r="AF78" s="43"/>
      <c r="AG78" s="47"/>
      <c r="AH78" s="47"/>
      <c r="AI78" s="47"/>
    </row>
    <row r="79" spans="1:35" ht="15.6" customHeight="1" x14ac:dyDescent="0.2">
      <c r="A79" s="154">
        <v>22.57</v>
      </c>
      <c r="B79" s="24" t="s">
        <v>7</v>
      </c>
      <c r="C79" s="115">
        <v>0</v>
      </c>
      <c r="D79" s="84">
        <v>0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0</v>
      </c>
      <c r="L79" s="84">
        <v>0</v>
      </c>
      <c r="M79" s="84" t="s">
        <v>45</v>
      </c>
      <c r="N79" s="84" t="s">
        <v>45</v>
      </c>
      <c r="O79" s="84" t="s">
        <v>45</v>
      </c>
      <c r="P79" s="84" t="s">
        <v>45</v>
      </c>
      <c r="Q79" s="84" t="s">
        <v>45</v>
      </c>
      <c r="R79" s="84" t="s">
        <v>45</v>
      </c>
      <c r="S79" s="84" t="s">
        <v>45</v>
      </c>
      <c r="T79" s="148"/>
      <c r="U79" s="100" t="s">
        <v>45</v>
      </c>
      <c r="V79" s="100" t="s">
        <v>45</v>
      </c>
      <c r="W79" s="100" t="s">
        <v>45</v>
      </c>
      <c r="X79" s="100" t="s">
        <v>45</v>
      </c>
      <c r="Y79" s="100" t="s">
        <v>45</v>
      </c>
      <c r="Z79" s="100" t="s">
        <v>45</v>
      </c>
      <c r="AA79" s="138" t="s">
        <v>45</v>
      </c>
      <c r="AB79" s="83" t="s">
        <v>45</v>
      </c>
      <c r="AC79" s="83" t="s">
        <v>45</v>
      </c>
      <c r="AD79" s="85"/>
      <c r="AE79" s="27">
        <f>SUM(C79:AC79)</f>
        <v>0</v>
      </c>
      <c r="AF79" s="12"/>
      <c r="AG79" s="47"/>
      <c r="AH79" s="47"/>
      <c r="AI79" s="47"/>
    </row>
    <row r="80" spans="1:35" ht="15.6" customHeight="1" x14ac:dyDescent="0.2">
      <c r="A80" s="162" t="s">
        <v>67</v>
      </c>
      <c r="B80" s="24" t="s">
        <v>8</v>
      </c>
      <c r="C80" s="115">
        <f>C79</f>
        <v>0</v>
      </c>
      <c r="D80" s="87">
        <f t="shared" ref="D80" si="36">C80-D78+D79</f>
        <v>0</v>
      </c>
      <c r="E80" s="87">
        <f>D80-E78+E79</f>
        <v>0</v>
      </c>
      <c r="F80" s="87">
        <f>E80-F78+F79</f>
        <v>0</v>
      </c>
      <c r="G80" s="87">
        <f t="shared" ref="G80:H80" si="37">F80-G78+G79</f>
        <v>0</v>
      </c>
      <c r="H80" s="128">
        <f t="shared" si="37"/>
        <v>0</v>
      </c>
      <c r="I80" s="106">
        <f>H80-I78+I79</f>
        <v>0</v>
      </c>
      <c r="J80" s="108">
        <f t="shared" ref="J80:L80" si="38">I80-J78+J79</f>
        <v>0</v>
      </c>
      <c r="K80" s="87">
        <f t="shared" si="38"/>
        <v>0</v>
      </c>
      <c r="L80" s="87">
        <f t="shared" si="38"/>
        <v>0</v>
      </c>
      <c r="M80" s="87">
        <v>0</v>
      </c>
      <c r="N80" s="87" t="s">
        <v>45</v>
      </c>
      <c r="O80" s="87" t="s">
        <v>45</v>
      </c>
      <c r="P80" s="87" t="s">
        <v>45</v>
      </c>
      <c r="Q80" s="128" t="s">
        <v>45</v>
      </c>
      <c r="R80" s="106" t="s">
        <v>45</v>
      </c>
      <c r="S80" s="106" t="s">
        <v>45</v>
      </c>
      <c r="T80" s="139" t="s">
        <v>45</v>
      </c>
      <c r="U80" s="105" t="s">
        <v>45</v>
      </c>
      <c r="V80" s="105" t="s">
        <v>45</v>
      </c>
      <c r="W80" s="105" t="s">
        <v>45</v>
      </c>
      <c r="X80" s="105" t="s">
        <v>45</v>
      </c>
      <c r="Y80" s="105" t="s">
        <v>45</v>
      </c>
      <c r="Z80" s="105" t="s">
        <v>45</v>
      </c>
      <c r="AA80" s="140" t="s">
        <v>45</v>
      </c>
      <c r="AB80" s="86" t="s">
        <v>45</v>
      </c>
      <c r="AC80" s="86" t="s">
        <v>45</v>
      </c>
      <c r="AD80" s="133" t="s">
        <v>45</v>
      </c>
      <c r="AE80" s="28"/>
      <c r="AF80" s="3">
        <f>MAX(C80:AD80)</f>
        <v>0</v>
      </c>
      <c r="AG80" s="47"/>
      <c r="AH80" s="47"/>
      <c r="AI80" s="47"/>
    </row>
    <row r="81" spans="1:35" ht="15.6" customHeight="1" x14ac:dyDescent="0.2">
      <c r="A81" s="163"/>
      <c r="B81" s="24" t="s">
        <v>9</v>
      </c>
      <c r="C81" s="146"/>
      <c r="D81" s="147"/>
      <c r="E81" s="147"/>
      <c r="F81" s="147"/>
      <c r="G81" s="147"/>
      <c r="H81" s="129">
        <v>23.03</v>
      </c>
      <c r="I81" s="148"/>
      <c r="J81" s="148"/>
      <c r="K81" s="125">
        <v>23.06</v>
      </c>
      <c r="L81" s="147"/>
      <c r="M81" s="147"/>
      <c r="N81" s="125">
        <v>23.1</v>
      </c>
      <c r="O81" s="147"/>
      <c r="P81" s="125" t="s">
        <v>45</v>
      </c>
      <c r="Q81" s="147"/>
      <c r="R81" s="148"/>
      <c r="S81" s="148"/>
      <c r="T81" s="149" t="s">
        <v>45</v>
      </c>
      <c r="U81" s="141" t="s">
        <v>45</v>
      </c>
      <c r="V81" s="148"/>
      <c r="W81" s="148"/>
      <c r="X81" s="148"/>
      <c r="Y81" s="148"/>
      <c r="Z81" s="148"/>
      <c r="AA81" s="142" t="s">
        <v>45</v>
      </c>
      <c r="AB81" s="147"/>
      <c r="AC81" s="147"/>
      <c r="AD81" s="150" t="s">
        <v>45</v>
      </c>
      <c r="AE81" s="29">
        <v>13</v>
      </c>
      <c r="AF81" s="12"/>
      <c r="AG81" s="47"/>
      <c r="AH81" s="47"/>
      <c r="AI81" s="47"/>
    </row>
    <row r="82" spans="1:35" ht="15.6" customHeight="1" x14ac:dyDescent="0.2">
      <c r="A82" s="164"/>
      <c r="B82" s="25" t="s">
        <v>10</v>
      </c>
      <c r="C82" s="151">
        <v>22.57</v>
      </c>
      <c r="D82" s="152"/>
      <c r="E82" s="152"/>
      <c r="F82" s="152"/>
      <c r="G82" s="152"/>
      <c r="H82" s="132">
        <f>H81</f>
        <v>23.03</v>
      </c>
      <c r="I82" s="152"/>
      <c r="J82" s="152"/>
      <c r="K82" s="91">
        <f>K81</f>
        <v>23.06</v>
      </c>
      <c r="L82" s="152"/>
      <c r="M82" s="152"/>
      <c r="N82" s="152"/>
      <c r="O82" s="152"/>
      <c r="P82" s="91" t="s">
        <v>45</v>
      </c>
      <c r="Q82" s="152"/>
      <c r="R82" s="152"/>
      <c r="S82" s="152"/>
      <c r="T82" s="148"/>
      <c r="U82" s="143" t="s">
        <v>45</v>
      </c>
      <c r="V82" s="152"/>
      <c r="W82" s="152"/>
      <c r="X82" s="152"/>
      <c r="Y82" s="152"/>
      <c r="Z82" s="152"/>
      <c r="AA82" s="144" t="s">
        <v>45</v>
      </c>
      <c r="AB82" s="152"/>
      <c r="AC82" s="152"/>
      <c r="AD82" s="153"/>
      <c r="AE82" s="28"/>
      <c r="AF82" s="13"/>
      <c r="AG82" s="47"/>
      <c r="AH82" s="47"/>
      <c r="AI82" s="47"/>
    </row>
    <row r="83" spans="1:35" ht="15.6" customHeight="1" thickBot="1" x14ac:dyDescent="0.25">
      <c r="A83" s="49">
        <v>216</v>
      </c>
      <c r="B83" s="49" t="s">
        <v>11</v>
      </c>
      <c r="C83" s="56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1"/>
      <c r="AE83" s="52"/>
      <c r="AF83" s="3"/>
      <c r="AG83" s="47"/>
      <c r="AH83" s="47"/>
      <c r="AI83" s="47"/>
    </row>
    <row r="84" spans="1:35" s="47" customFormat="1" ht="15.6" customHeight="1" x14ac:dyDescent="0.2">
      <c r="A84" s="61" t="s">
        <v>12</v>
      </c>
      <c r="B84" s="57"/>
      <c r="C84" s="4"/>
      <c r="D84" s="5">
        <f t="shared" ref="D84:N84" si="39">SUMIF($B6:$B83,"l. wys.",D6:D83)</f>
        <v>5</v>
      </c>
      <c r="E84" s="5">
        <f t="shared" si="39"/>
        <v>1</v>
      </c>
      <c r="F84" s="5">
        <f t="shared" si="39"/>
        <v>11</v>
      </c>
      <c r="G84" s="5">
        <f t="shared" si="39"/>
        <v>7</v>
      </c>
      <c r="H84" s="5">
        <f t="shared" si="39"/>
        <v>6</v>
      </c>
      <c r="I84" s="5">
        <f t="shared" si="39"/>
        <v>42</v>
      </c>
      <c r="J84" s="5">
        <f t="shared" si="39"/>
        <v>11</v>
      </c>
      <c r="K84" s="5">
        <f t="shared" si="39"/>
        <v>56</v>
      </c>
      <c r="L84" s="5">
        <f t="shared" si="39"/>
        <v>31</v>
      </c>
      <c r="M84" s="5">
        <f t="shared" si="39"/>
        <v>22</v>
      </c>
      <c r="N84" s="5">
        <f t="shared" si="39"/>
        <v>29</v>
      </c>
      <c r="O84" s="5">
        <f t="shared" ref="O84:Y84" si="40">SUMIF($B6:$B83,"l. wys.",O6:O83)</f>
        <v>15</v>
      </c>
      <c r="P84" s="5">
        <f t="shared" si="40"/>
        <v>38</v>
      </c>
      <c r="Q84" s="5">
        <f t="shared" si="40"/>
        <v>36</v>
      </c>
      <c r="R84" s="5">
        <f t="shared" si="40"/>
        <v>3</v>
      </c>
      <c r="S84" s="5">
        <f t="shared" si="40"/>
        <v>24</v>
      </c>
      <c r="T84" s="5">
        <f t="shared" si="40"/>
        <v>43</v>
      </c>
      <c r="U84" s="5">
        <f t="shared" si="40"/>
        <v>2</v>
      </c>
      <c r="V84" s="5">
        <f t="shared" si="40"/>
        <v>13</v>
      </c>
      <c r="W84" s="5">
        <f t="shared" si="40"/>
        <v>2</v>
      </c>
      <c r="X84" s="5">
        <f t="shared" si="40"/>
        <v>1</v>
      </c>
      <c r="Y84" s="5">
        <f t="shared" si="40"/>
        <v>2</v>
      </c>
      <c r="Z84" s="5">
        <f>SUMIF($B6:$B83,"l. wys.",Z6:Z83)</f>
        <v>0</v>
      </c>
      <c r="AA84" s="5">
        <f>SUMIF($B6:$B83,"l. wys.",AA6:AA83)</f>
        <v>0</v>
      </c>
      <c r="AB84" s="5">
        <f>SUMIF($B6:$B83,"l. wys.",AB6:AB83)</f>
        <v>2</v>
      </c>
      <c r="AC84" s="5">
        <f>SUMIF($B6:$B83,"l. wys.",AC6:AC83)</f>
        <v>0</v>
      </c>
      <c r="AD84" s="5">
        <f>SUMIF($B6:$B83,"l. wys.",AD6:AD83)</f>
        <v>4</v>
      </c>
      <c r="AE84" s="45" t="str">
        <f>"Σ: "&amp;SUM(C84:AD84)</f>
        <v>Σ: 406</v>
      </c>
      <c r="AF84" s="46"/>
    </row>
    <row r="85" spans="1:35" s="47" customFormat="1" ht="15.6" customHeight="1" thickBot="1" x14ac:dyDescent="0.25">
      <c r="A85" s="62" t="s">
        <v>13</v>
      </c>
      <c r="B85" s="58"/>
      <c r="C85" s="6">
        <f t="shared" ref="C85:N85" si="41">SUMIF($B6:$B83,"l. wsiad.",C6:C83)</f>
        <v>85</v>
      </c>
      <c r="D85" s="7">
        <f t="shared" si="41"/>
        <v>40</v>
      </c>
      <c r="E85" s="7">
        <f t="shared" si="41"/>
        <v>26</v>
      </c>
      <c r="F85" s="7">
        <f t="shared" si="41"/>
        <v>21</v>
      </c>
      <c r="G85" s="7">
        <f t="shared" si="41"/>
        <v>31</v>
      </c>
      <c r="H85" s="7">
        <f t="shared" si="41"/>
        <v>8</v>
      </c>
      <c r="I85" s="7">
        <f t="shared" si="41"/>
        <v>18</v>
      </c>
      <c r="J85" s="7">
        <f t="shared" si="41"/>
        <v>26</v>
      </c>
      <c r="K85" s="7">
        <f t="shared" si="41"/>
        <v>62</v>
      </c>
      <c r="L85" s="7">
        <f t="shared" si="41"/>
        <v>47</v>
      </c>
      <c r="M85" s="7">
        <f t="shared" si="41"/>
        <v>10</v>
      </c>
      <c r="N85" s="7">
        <f t="shared" si="41"/>
        <v>4</v>
      </c>
      <c r="O85" s="7">
        <f t="shared" ref="O85:Y85" si="42">SUMIF($B6:$B83,"l. wsiad.",O6:O83)</f>
        <v>3</v>
      </c>
      <c r="P85" s="7">
        <f t="shared" si="42"/>
        <v>10</v>
      </c>
      <c r="Q85" s="7">
        <f t="shared" si="42"/>
        <v>12</v>
      </c>
      <c r="R85" s="7">
        <f t="shared" si="42"/>
        <v>0</v>
      </c>
      <c r="S85" s="7">
        <f t="shared" si="42"/>
        <v>3</v>
      </c>
      <c r="T85" s="7">
        <f t="shared" si="42"/>
        <v>0</v>
      </c>
      <c r="U85" s="7">
        <f t="shared" si="42"/>
        <v>0</v>
      </c>
      <c r="V85" s="7">
        <f t="shared" si="42"/>
        <v>0</v>
      </c>
      <c r="W85" s="7">
        <f t="shared" si="42"/>
        <v>0</v>
      </c>
      <c r="X85" s="7">
        <f t="shared" si="42"/>
        <v>0</v>
      </c>
      <c r="Y85" s="7">
        <f t="shared" si="42"/>
        <v>0</v>
      </c>
      <c r="Z85" s="7">
        <f>SUMIF($B6:$B83,"l. wsiad.",Z6:Z83)</f>
        <v>0</v>
      </c>
      <c r="AA85" s="7">
        <f>SUMIF($B6:$B83,"l. wsiad.",AA6:AA83)</f>
        <v>0</v>
      </c>
      <c r="AB85" s="7">
        <f>SUMIF($B6:$B83,"l. wsiad.",AB6:AB83)</f>
        <v>0</v>
      </c>
      <c r="AC85" s="8">
        <f>SUMIF($B6:$B83,"l. wsiad.",AC6:AC83)</f>
        <v>0</v>
      </c>
      <c r="AD85" s="9"/>
      <c r="AE85" s="48" t="str">
        <f>"Σ: "&amp;SUM(C85:AD85)</f>
        <v>Σ: 406</v>
      </c>
      <c r="AF85" s="10"/>
    </row>
    <row r="86" spans="1:35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63" t="s">
        <v>12</v>
      </c>
      <c r="AA86" s="64"/>
      <c r="AB86" s="64"/>
      <c r="AC86" s="64"/>
      <c r="AD86" s="64"/>
      <c r="AE86" s="65" t="str">
        <f>"Σ: "&amp;SUM(C84:AD84)+SUM('S Toruńska&gt;Ostrowska'!C72:AC72)</f>
        <v>Σ: 690</v>
      </c>
      <c r="AF86" s="47"/>
      <c r="AG86" s="47"/>
      <c r="AH86" s="47"/>
      <c r="AI86" s="47"/>
    </row>
    <row r="87" spans="1:35" ht="15.75" thickBo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66" t="s">
        <v>13</v>
      </c>
      <c r="AA87" s="67"/>
      <c r="AB87" s="67"/>
      <c r="AC87" s="67"/>
      <c r="AD87" s="67"/>
      <c r="AE87" s="68" t="str">
        <f>"Σ: "&amp;SUM(C85:AD85)+SUM('S Toruńska&gt;Ostrowska'!C73:AC73)</f>
        <v>Σ: 690</v>
      </c>
      <c r="AF87" s="60"/>
      <c r="AG87" s="47"/>
      <c r="AH87" s="47"/>
      <c r="AI87" s="47"/>
    </row>
    <row r="88" spans="1:35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</row>
    <row r="89" spans="1:35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</row>
    <row r="90" spans="1:35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</row>
    <row r="91" spans="1:35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</row>
    <row r="92" spans="1:35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</row>
    <row r="93" spans="1:35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</row>
    <row r="94" spans="1:35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</row>
    <row r="95" spans="1:35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</row>
    <row r="96" spans="1:35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</row>
    <row r="97" spans="1:35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</row>
  </sheetData>
  <sheetProtection selectLockedCells="1" selectUnlockedCells="1"/>
  <mergeCells count="13">
    <mergeCell ref="A80:A82"/>
    <mergeCell ref="A44:A46"/>
    <mergeCell ref="A50:A52"/>
    <mergeCell ref="A56:A58"/>
    <mergeCell ref="A62:A64"/>
    <mergeCell ref="A68:A70"/>
    <mergeCell ref="A74:A76"/>
    <mergeCell ref="A38:A40"/>
    <mergeCell ref="A8:A10"/>
    <mergeCell ref="A14:A16"/>
    <mergeCell ref="A20:A22"/>
    <mergeCell ref="A26:A28"/>
    <mergeCell ref="A32:A34"/>
  </mergeCells>
  <conditionalFormatting sqref="AE8:AE83">
    <cfRule type="expression" dxfId="1377" priority="241" stopIfTrue="1">
      <formula>AP8</formula>
    </cfRule>
  </conditionalFormatting>
  <conditionalFormatting sqref="AE26:AE29">
    <cfRule type="expression" dxfId="1376" priority="239" stopIfTrue="1">
      <formula>AP26</formula>
    </cfRule>
  </conditionalFormatting>
  <conditionalFormatting sqref="AE26:AE29">
    <cfRule type="expression" dxfId="1375" priority="236" stopIfTrue="1">
      <formula>AP26</formula>
    </cfRule>
  </conditionalFormatting>
  <conditionalFormatting sqref="AE26:AE29">
    <cfRule type="expression" dxfId="1374" priority="234" stopIfTrue="1">
      <formula>AP26</formula>
    </cfRule>
  </conditionalFormatting>
  <conditionalFormatting sqref="AE14:AE17">
    <cfRule type="expression" dxfId="1373" priority="232" stopIfTrue="1">
      <formula>AP14</formula>
    </cfRule>
  </conditionalFormatting>
  <conditionalFormatting sqref="AE14:AE17">
    <cfRule type="expression" dxfId="1372" priority="229" stopIfTrue="1">
      <formula>AP14</formula>
    </cfRule>
  </conditionalFormatting>
  <conditionalFormatting sqref="AE14:AE17">
    <cfRule type="expression" dxfId="1371" priority="227" stopIfTrue="1">
      <formula>AP14</formula>
    </cfRule>
  </conditionalFormatting>
  <conditionalFormatting sqref="AE20:AE23">
    <cfRule type="expression" dxfId="1370" priority="225" stopIfTrue="1">
      <formula>AP20</formula>
    </cfRule>
  </conditionalFormatting>
  <conditionalFormatting sqref="AE20:AE23">
    <cfRule type="expression" dxfId="1369" priority="222" stopIfTrue="1">
      <formula>AP20</formula>
    </cfRule>
  </conditionalFormatting>
  <conditionalFormatting sqref="AE20:AE23">
    <cfRule type="expression" dxfId="1368" priority="220" stopIfTrue="1">
      <formula>AP20</formula>
    </cfRule>
  </conditionalFormatting>
  <conditionalFormatting sqref="AE74:AE77">
    <cfRule type="expression" dxfId="1367" priority="218" stopIfTrue="1">
      <formula>AP74</formula>
    </cfRule>
  </conditionalFormatting>
  <conditionalFormatting sqref="AE74:AE77">
    <cfRule type="expression" dxfId="1366" priority="215" stopIfTrue="1">
      <formula>AP74</formula>
    </cfRule>
  </conditionalFormatting>
  <conditionalFormatting sqref="AE74:AE77">
    <cfRule type="expression" dxfId="1365" priority="213" stopIfTrue="1">
      <formula>AP74</formula>
    </cfRule>
  </conditionalFormatting>
  <conditionalFormatting sqref="AE32:AE65">
    <cfRule type="expression" dxfId="1364" priority="211" stopIfTrue="1">
      <formula>AP32</formula>
    </cfRule>
  </conditionalFormatting>
  <conditionalFormatting sqref="AE32:AE65">
    <cfRule type="expression" dxfId="1363" priority="208" stopIfTrue="1">
      <formula>AP32</formula>
    </cfRule>
  </conditionalFormatting>
  <conditionalFormatting sqref="AE32:AE65">
    <cfRule type="expression" dxfId="1362" priority="206" stopIfTrue="1">
      <formula>AP32</formula>
    </cfRule>
  </conditionalFormatting>
  <conditionalFormatting sqref="AE68:AE71">
    <cfRule type="expression" dxfId="1361" priority="204" stopIfTrue="1">
      <formula>AP68</formula>
    </cfRule>
  </conditionalFormatting>
  <conditionalFormatting sqref="AE68:AE71">
    <cfRule type="expression" dxfId="1360" priority="201" stopIfTrue="1">
      <formula>AP68</formula>
    </cfRule>
  </conditionalFormatting>
  <conditionalFormatting sqref="AE68:AE71">
    <cfRule type="expression" dxfId="1359" priority="199" stopIfTrue="1">
      <formula>AP68</formula>
    </cfRule>
  </conditionalFormatting>
  <conditionalFormatting sqref="AE80:AE83">
    <cfRule type="expression" dxfId="1358" priority="190" stopIfTrue="1">
      <formula>AP80</formula>
    </cfRule>
  </conditionalFormatting>
  <conditionalFormatting sqref="AE80:AE83">
    <cfRule type="expression" dxfId="1357" priority="187" stopIfTrue="1">
      <formula>AP80</formula>
    </cfRule>
  </conditionalFormatting>
  <conditionalFormatting sqref="AE80:AE83">
    <cfRule type="expression" dxfId="1356" priority="185" stopIfTrue="1">
      <formula>AP80</formula>
    </cfRule>
  </conditionalFormatting>
  <conditionalFormatting sqref="AE44:AE47">
    <cfRule type="expression" dxfId="1355" priority="126" stopIfTrue="1">
      <formula>AP44</formula>
    </cfRule>
  </conditionalFormatting>
  <conditionalFormatting sqref="AE44:AE47">
    <cfRule type="expression" dxfId="1354" priority="123" stopIfTrue="1">
      <formula>AP44</formula>
    </cfRule>
  </conditionalFormatting>
  <conditionalFormatting sqref="AE44:AE47">
    <cfRule type="expression" dxfId="1353" priority="121" stopIfTrue="1">
      <formula>AP44</formula>
    </cfRule>
  </conditionalFormatting>
  <conditionalFormatting sqref="AE38:AE41">
    <cfRule type="expression" dxfId="1352" priority="119" stopIfTrue="1">
      <formula>AP38</formula>
    </cfRule>
  </conditionalFormatting>
  <conditionalFormatting sqref="AE38:AE41">
    <cfRule type="expression" dxfId="1351" priority="116" stopIfTrue="1">
      <formula>AP38</formula>
    </cfRule>
  </conditionalFormatting>
  <conditionalFormatting sqref="AE38:AE41">
    <cfRule type="expression" dxfId="1350" priority="114" stopIfTrue="1">
      <formula>AP38</formula>
    </cfRule>
  </conditionalFormatting>
  <conditionalFormatting sqref="AE56:AE59">
    <cfRule type="expression" dxfId="1349" priority="102" stopIfTrue="1">
      <formula>AP56</formula>
    </cfRule>
  </conditionalFormatting>
  <conditionalFormatting sqref="AE56:AE59">
    <cfRule type="expression" dxfId="1348" priority="99" stopIfTrue="1">
      <formula>AP56</formula>
    </cfRule>
  </conditionalFormatting>
  <conditionalFormatting sqref="AE56:AE59">
    <cfRule type="expression" dxfId="1347" priority="97" stopIfTrue="1">
      <formula>AP56</formula>
    </cfRule>
  </conditionalFormatting>
  <conditionalFormatting sqref="AE50:AE53">
    <cfRule type="expression" dxfId="1346" priority="95" stopIfTrue="1">
      <formula>AP50</formula>
    </cfRule>
  </conditionalFormatting>
  <conditionalFormatting sqref="AE50:AE53">
    <cfRule type="expression" dxfId="1345" priority="92" stopIfTrue="1">
      <formula>AP50</formula>
    </cfRule>
  </conditionalFormatting>
  <conditionalFormatting sqref="AE50:AE53">
    <cfRule type="expression" dxfId="1344" priority="90" stopIfTrue="1">
      <formula>AP50</formula>
    </cfRule>
  </conditionalFormatting>
  <conditionalFormatting sqref="AE62:AE65">
    <cfRule type="expression" dxfId="1343" priority="78" stopIfTrue="1">
      <formula>AP62</formula>
    </cfRule>
  </conditionalFormatting>
  <conditionalFormatting sqref="AE62:AE65">
    <cfRule type="expression" dxfId="1342" priority="75" stopIfTrue="1">
      <formula>AP62</formula>
    </cfRule>
  </conditionalFormatting>
  <conditionalFormatting sqref="AE62:AE65">
    <cfRule type="expression" dxfId="1341" priority="73" stopIfTrue="1">
      <formula>AP62</formula>
    </cfRule>
  </conditionalFormatting>
  <conditionalFormatting sqref="AE56:AE59">
    <cfRule type="expression" dxfId="1340" priority="71" stopIfTrue="1">
      <formula>AP56</formula>
    </cfRule>
  </conditionalFormatting>
  <conditionalFormatting sqref="AE56:AE59">
    <cfRule type="expression" dxfId="1339" priority="68" stopIfTrue="1">
      <formula>AP56</formula>
    </cfRule>
  </conditionalFormatting>
  <conditionalFormatting sqref="AE56:AE59">
    <cfRule type="expression" dxfId="1338" priority="66" stopIfTrue="1">
      <formula>AP56</formula>
    </cfRule>
  </conditionalFormatting>
  <conditionalFormatting sqref="C14:AD14 C26:AD26 C32:AD32 C68:AD68 C74:AD74 C80:AD80 C38:AD38 C44:AD44 C50:AD50 C56:AD56 C62:AD62 C8:AD8 C20:AD20">
    <cfRule type="cellIs" dxfId="1337" priority="242" stopIfTrue="1" operator="equal">
      <formula>$AF8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30" man="1"/>
    <brk id="53" max="30" man="1"/>
    <brk id="77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9" width="4.140625" style="35" customWidth="1"/>
    <col min="30" max="30" width="11.7109375" style="35" customWidth="1"/>
    <col min="31" max="31" width="6.7109375" style="35" customWidth="1"/>
    <col min="32" max="16384" width="9.140625" style="35"/>
  </cols>
  <sheetData>
    <row r="1" spans="1:34" ht="21.95" customHeight="1" x14ac:dyDescent="0.2">
      <c r="A1" s="14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53" t="s">
        <v>74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3"/>
      <c r="AD1" s="34"/>
    </row>
    <row r="2" spans="1:34" ht="5.0999999999999996" customHeight="1" thickBot="1" x14ac:dyDescent="0.25">
      <c r="A2" s="16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7"/>
      <c r="R2" s="1"/>
      <c r="S2" s="1"/>
      <c r="T2" s="1"/>
      <c r="U2" s="1"/>
      <c r="V2" s="1"/>
      <c r="W2" s="1"/>
      <c r="X2" s="1"/>
      <c r="Y2" s="1"/>
      <c r="Z2" s="36"/>
      <c r="AA2" s="36"/>
      <c r="AB2" s="36"/>
      <c r="AC2" s="36"/>
      <c r="AD2" s="39"/>
    </row>
    <row r="3" spans="1:34" ht="21.95" customHeight="1" thickBot="1" x14ac:dyDescent="0.25">
      <c r="A3" s="16" t="s">
        <v>0</v>
      </c>
      <c r="B3" s="17">
        <v>10</v>
      </c>
      <c r="C3" s="74" t="s">
        <v>17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38"/>
      <c r="Q3" s="75" t="s">
        <v>18</v>
      </c>
      <c r="R3" s="1"/>
      <c r="S3" s="1"/>
      <c r="T3" s="1"/>
      <c r="U3" s="1"/>
      <c r="V3" s="1"/>
      <c r="W3" s="1"/>
      <c r="X3" s="1"/>
      <c r="Y3" s="1"/>
      <c r="Z3" s="36"/>
      <c r="AA3" s="36"/>
      <c r="AB3" s="36"/>
      <c r="AC3" s="36"/>
      <c r="AD3" s="39"/>
    </row>
    <row r="4" spans="1:34" ht="5.0999999999999996" customHeight="1" thickBot="1" x14ac:dyDescent="0.3">
      <c r="A4" s="18"/>
      <c r="B4" s="19"/>
      <c r="C4" s="20"/>
      <c r="D4" s="20"/>
      <c r="E4" s="20"/>
      <c r="F4" s="40"/>
      <c r="G4" s="40"/>
      <c r="H4" s="40"/>
      <c r="I4" s="40"/>
      <c r="J4" s="40"/>
      <c r="K4" s="40"/>
      <c r="L4" s="40"/>
      <c r="M4" s="40"/>
      <c r="N4" s="40"/>
      <c r="O4" s="40"/>
      <c r="P4" s="21"/>
      <c r="Q4" s="19"/>
      <c r="R4" s="19"/>
      <c r="S4" s="19"/>
      <c r="T4" s="19"/>
      <c r="U4" s="19"/>
      <c r="V4" s="19"/>
      <c r="W4" s="19"/>
      <c r="X4" s="19"/>
      <c r="Y4" s="19"/>
      <c r="Z4" s="41"/>
      <c r="AA4" s="41"/>
      <c r="AB4" s="41"/>
      <c r="AC4" s="41"/>
      <c r="AD4" s="42"/>
    </row>
    <row r="5" spans="1:34" s="54" customFormat="1" ht="114.95" customHeight="1" thickBot="1" x14ac:dyDescent="0.25">
      <c r="A5" s="22" t="s">
        <v>2</v>
      </c>
      <c r="B5" s="22" t="s">
        <v>3</v>
      </c>
      <c r="C5" s="73" t="s">
        <v>19</v>
      </c>
      <c r="D5" s="73" t="s">
        <v>20</v>
      </c>
      <c r="E5" s="73" t="s">
        <v>21</v>
      </c>
      <c r="F5" s="73" t="s">
        <v>46</v>
      </c>
      <c r="G5" s="73" t="s">
        <v>22</v>
      </c>
      <c r="H5" s="73" t="s">
        <v>23</v>
      </c>
      <c r="I5" s="73" t="s">
        <v>24</v>
      </c>
      <c r="J5" s="92" t="s">
        <v>47</v>
      </c>
      <c r="K5" s="92" t="s">
        <v>25</v>
      </c>
      <c r="L5" s="76" t="s">
        <v>26</v>
      </c>
      <c r="M5" s="76" t="s">
        <v>48</v>
      </c>
      <c r="N5" s="76" t="s">
        <v>27</v>
      </c>
      <c r="O5" s="76" t="s">
        <v>28</v>
      </c>
      <c r="P5" s="76" t="s">
        <v>29</v>
      </c>
      <c r="Q5" s="76" t="s">
        <v>30</v>
      </c>
      <c r="R5" s="76" t="s">
        <v>31</v>
      </c>
      <c r="S5" s="76" t="s">
        <v>32</v>
      </c>
      <c r="T5" s="76" t="s">
        <v>33</v>
      </c>
      <c r="U5" s="76" t="s">
        <v>50</v>
      </c>
      <c r="V5" s="76" t="s">
        <v>49</v>
      </c>
      <c r="W5" s="76" t="s">
        <v>34</v>
      </c>
      <c r="X5" s="77" t="s">
        <v>37</v>
      </c>
      <c r="Y5" s="77" t="s">
        <v>38</v>
      </c>
      <c r="Z5" s="77" t="s">
        <v>39</v>
      </c>
      <c r="AA5" s="77" t="s">
        <v>40</v>
      </c>
      <c r="AB5" s="77" t="s">
        <v>41</v>
      </c>
      <c r="AC5" s="76" t="s">
        <v>42</v>
      </c>
      <c r="AD5" s="22" t="s">
        <v>14</v>
      </c>
      <c r="AE5" s="11" t="s">
        <v>4</v>
      </c>
    </row>
    <row r="6" spans="1:34" s="44" customFormat="1" ht="15.6" customHeight="1" x14ac:dyDescent="0.2">
      <c r="A6" s="156"/>
      <c r="B6" s="23" t="s">
        <v>5</v>
      </c>
      <c r="C6" s="78"/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94">
        <v>0</v>
      </c>
      <c r="K6" s="95">
        <v>0</v>
      </c>
      <c r="L6" s="96">
        <v>0</v>
      </c>
      <c r="M6" s="96">
        <v>0</v>
      </c>
      <c r="N6" s="96">
        <v>0</v>
      </c>
      <c r="O6" s="96">
        <v>0</v>
      </c>
      <c r="P6" s="96">
        <v>0</v>
      </c>
      <c r="Q6" s="96">
        <v>0</v>
      </c>
      <c r="R6" s="96">
        <v>0</v>
      </c>
      <c r="S6" s="96">
        <v>0</v>
      </c>
      <c r="T6" s="96">
        <v>0</v>
      </c>
      <c r="U6" s="96">
        <v>0</v>
      </c>
      <c r="V6" s="96">
        <v>0</v>
      </c>
      <c r="W6" s="96">
        <v>0</v>
      </c>
      <c r="X6" s="98">
        <v>1</v>
      </c>
      <c r="Y6" s="80">
        <v>0</v>
      </c>
      <c r="Z6" s="80">
        <v>2</v>
      </c>
      <c r="AA6" s="80">
        <v>1</v>
      </c>
      <c r="AB6" s="80">
        <v>1</v>
      </c>
      <c r="AC6" s="81">
        <v>0</v>
      </c>
      <c r="AD6" s="26" t="s">
        <v>6</v>
      </c>
      <c r="AE6" s="43"/>
      <c r="AF6" s="47"/>
      <c r="AG6" s="47"/>
      <c r="AH6" s="47"/>
    </row>
    <row r="7" spans="1:34" s="44" customFormat="1" ht="15.6" customHeight="1" x14ac:dyDescent="0.2">
      <c r="A7" s="154">
        <v>6.15</v>
      </c>
      <c r="B7" s="24" t="s">
        <v>7</v>
      </c>
      <c r="C7" s="82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99">
        <v>0</v>
      </c>
      <c r="K7" s="100">
        <v>0</v>
      </c>
      <c r="L7" s="101">
        <v>0</v>
      </c>
      <c r="M7" s="101">
        <v>0</v>
      </c>
      <c r="N7" s="101">
        <v>0</v>
      </c>
      <c r="O7" s="101">
        <v>0</v>
      </c>
      <c r="P7" s="101">
        <v>0</v>
      </c>
      <c r="Q7" s="101">
        <v>0</v>
      </c>
      <c r="R7" s="101">
        <v>2</v>
      </c>
      <c r="S7" s="101">
        <v>0</v>
      </c>
      <c r="T7" s="101">
        <v>0</v>
      </c>
      <c r="U7" s="101">
        <v>0</v>
      </c>
      <c r="V7" s="101">
        <v>3</v>
      </c>
      <c r="W7" s="101">
        <v>0</v>
      </c>
      <c r="X7" s="103">
        <v>0</v>
      </c>
      <c r="Y7" s="84">
        <v>0</v>
      </c>
      <c r="Z7" s="84">
        <v>0</v>
      </c>
      <c r="AA7" s="84">
        <v>0</v>
      </c>
      <c r="AB7" s="84">
        <v>0</v>
      </c>
      <c r="AC7" s="85"/>
      <c r="AD7" s="27">
        <f>SUM(C7:AB7)</f>
        <v>5</v>
      </c>
      <c r="AE7" s="12"/>
      <c r="AF7" s="47"/>
      <c r="AG7" s="47"/>
      <c r="AH7" s="47"/>
    </row>
    <row r="8" spans="1:34" s="44" customFormat="1" ht="15.6" customHeight="1" x14ac:dyDescent="0.2">
      <c r="A8" s="162" t="s">
        <v>43</v>
      </c>
      <c r="B8" s="24" t="s">
        <v>8</v>
      </c>
      <c r="C8" s="82">
        <f>C7</f>
        <v>0</v>
      </c>
      <c r="D8" s="86">
        <f t="shared" ref="D8:AB8" si="0">C8-D6+D7</f>
        <v>0</v>
      </c>
      <c r="E8" s="86">
        <f t="shared" si="0"/>
        <v>0</v>
      </c>
      <c r="F8" s="86">
        <f t="shared" si="0"/>
        <v>0</v>
      </c>
      <c r="G8" s="86">
        <f t="shared" si="0"/>
        <v>0</v>
      </c>
      <c r="H8" s="86">
        <f t="shared" si="0"/>
        <v>0</v>
      </c>
      <c r="I8" s="86">
        <f t="shared" si="0"/>
        <v>0</v>
      </c>
      <c r="J8" s="104">
        <f t="shared" si="0"/>
        <v>0</v>
      </c>
      <c r="K8" s="105">
        <f t="shared" si="0"/>
        <v>0</v>
      </c>
      <c r="L8" s="106">
        <f t="shared" si="0"/>
        <v>0</v>
      </c>
      <c r="M8" s="106">
        <f t="shared" si="0"/>
        <v>0</v>
      </c>
      <c r="N8" s="106">
        <f t="shared" si="0"/>
        <v>0</v>
      </c>
      <c r="O8" s="106">
        <f t="shared" si="0"/>
        <v>0</v>
      </c>
      <c r="P8" s="106">
        <f t="shared" si="0"/>
        <v>0</v>
      </c>
      <c r="Q8" s="106">
        <f t="shared" si="0"/>
        <v>0</v>
      </c>
      <c r="R8" s="106">
        <f t="shared" si="0"/>
        <v>2</v>
      </c>
      <c r="S8" s="106">
        <f t="shared" si="0"/>
        <v>2</v>
      </c>
      <c r="T8" s="106">
        <f t="shared" si="0"/>
        <v>2</v>
      </c>
      <c r="U8" s="106">
        <f t="shared" si="0"/>
        <v>2</v>
      </c>
      <c r="V8" s="106">
        <f t="shared" si="0"/>
        <v>5</v>
      </c>
      <c r="W8" s="106">
        <f t="shared" si="0"/>
        <v>5</v>
      </c>
      <c r="X8" s="108">
        <f>W8-X6+X7</f>
        <v>4</v>
      </c>
      <c r="Y8" s="87">
        <f t="shared" ref="Y8:Z8" si="1">X8-Y6+Y7</f>
        <v>4</v>
      </c>
      <c r="Z8" s="87">
        <f t="shared" si="1"/>
        <v>2</v>
      </c>
      <c r="AA8" s="87">
        <f t="shared" si="0"/>
        <v>1</v>
      </c>
      <c r="AB8" s="87">
        <f t="shared" si="0"/>
        <v>0</v>
      </c>
      <c r="AC8" s="88">
        <f>AB8-AC6</f>
        <v>0</v>
      </c>
      <c r="AD8" s="28"/>
      <c r="AE8" s="3">
        <f>MAX(C8:AC8)</f>
        <v>5</v>
      </c>
      <c r="AF8" s="47"/>
      <c r="AG8" s="47"/>
      <c r="AH8" s="47"/>
    </row>
    <row r="9" spans="1:34" s="44" customFormat="1" ht="15.6" customHeight="1" x14ac:dyDescent="0.2">
      <c r="A9" s="163"/>
      <c r="B9" s="24" t="s">
        <v>9</v>
      </c>
      <c r="C9" s="157"/>
      <c r="D9" s="158"/>
      <c r="E9" s="158"/>
      <c r="F9" s="89">
        <v>6.15</v>
      </c>
      <c r="G9" s="158"/>
      <c r="H9" s="158"/>
      <c r="I9" s="158"/>
      <c r="J9" s="158"/>
      <c r="K9" s="158"/>
      <c r="L9" s="109">
        <v>6.28</v>
      </c>
      <c r="M9" s="158"/>
      <c r="N9" s="158"/>
      <c r="O9" s="158"/>
      <c r="P9" s="109">
        <v>6.32</v>
      </c>
      <c r="Q9" s="158"/>
      <c r="R9" s="158"/>
      <c r="S9" s="158"/>
      <c r="T9" s="158"/>
      <c r="U9" s="109">
        <v>6.41</v>
      </c>
      <c r="V9" s="158"/>
      <c r="W9" s="158"/>
      <c r="X9" s="111">
        <v>6.46</v>
      </c>
      <c r="Y9" s="158"/>
      <c r="Z9" s="158"/>
      <c r="AA9" s="158"/>
      <c r="AB9" s="158"/>
      <c r="AC9" s="159">
        <v>6.54</v>
      </c>
      <c r="AD9" s="29">
        <f>54-15</f>
        <v>39</v>
      </c>
      <c r="AE9" s="12"/>
      <c r="AF9" s="47"/>
      <c r="AG9" s="47"/>
      <c r="AH9" s="47"/>
    </row>
    <row r="10" spans="1:34" s="44" customFormat="1" ht="15.6" customHeight="1" x14ac:dyDescent="0.2">
      <c r="A10" s="164"/>
      <c r="B10" s="25" t="s">
        <v>10</v>
      </c>
      <c r="C10" s="160">
        <v>6.15</v>
      </c>
      <c r="D10" s="161"/>
      <c r="E10" s="161"/>
      <c r="F10" s="90">
        <f>F9</f>
        <v>6.15</v>
      </c>
      <c r="G10" s="161"/>
      <c r="H10" s="161"/>
      <c r="I10" s="161"/>
      <c r="J10" s="161"/>
      <c r="K10" s="161"/>
      <c r="L10" s="112">
        <f>L9</f>
        <v>6.28</v>
      </c>
      <c r="M10" s="161"/>
      <c r="N10" s="161"/>
      <c r="O10" s="161"/>
      <c r="P10" s="112">
        <v>6.33</v>
      </c>
      <c r="Q10" s="161"/>
      <c r="R10" s="161"/>
      <c r="S10" s="161"/>
      <c r="T10" s="161"/>
      <c r="U10" s="112">
        <v>6.42</v>
      </c>
      <c r="V10" s="161"/>
      <c r="W10" s="161"/>
      <c r="X10" s="114">
        <v>6.47</v>
      </c>
      <c r="Y10" s="161"/>
      <c r="Z10" s="161"/>
      <c r="AA10" s="161"/>
      <c r="AB10" s="161"/>
      <c r="AC10" s="153"/>
      <c r="AD10" s="28"/>
      <c r="AE10" s="13"/>
      <c r="AF10" s="47"/>
      <c r="AG10" s="47"/>
      <c r="AH10" s="47"/>
    </row>
    <row r="11" spans="1:34" s="44" customFormat="1" ht="15.6" customHeight="1" thickBot="1" x14ac:dyDescent="0.25">
      <c r="A11" s="155">
        <v>207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1"/>
      <c r="AD11" s="52"/>
      <c r="AE11" s="3"/>
      <c r="AF11" s="47"/>
      <c r="AG11" s="47"/>
      <c r="AH11" s="47"/>
    </row>
    <row r="12" spans="1:34" ht="15.6" customHeight="1" x14ac:dyDescent="0.2">
      <c r="A12" s="156"/>
      <c r="B12" s="23" t="s">
        <v>5</v>
      </c>
      <c r="C12" s="78"/>
      <c r="D12" s="79" t="s">
        <v>45</v>
      </c>
      <c r="E12" s="79" t="s">
        <v>45</v>
      </c>
      <c r="F12" s="79" t="s">
        <v>45</v>
      </c>
      <c r="G12" s="79" t="s">
        <v>45</v>
      </c>
      <c r="H12" s="79" t="s">
        <v>45</v>
      </c>
      <c r="I12" s="79" t="s">
        <v>45</v>
      </c>
      <c r="J12" s="94" t="s">
        <v>45</v>
      </c>
      <c r="K12" s="95" t="s">
        <v>45</v>
      </c>
      <c r="L12" s="96" t="s">
        <v>45</v>
      </c>
      <c r="M12" s="96">
        <v>0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</v>
      </c>
      <c r="T12" s="96">
        <v>0</v>
      </c>
      <c r="U12" s="96">
        <v>1</v>
      </c>
      <c r="V12" s="96">
        <v>0</v>
      </c>
      <c r="W12" s="96">
        <v>0</v>
      </c>
      <c r="X12" s="98">
        <v>2</v>
      </c>
      <c r="Y12" s="80">
        <v>1</v>
      </c>
      <c r="Z12" s="80">
        <v>0</v>
      </c>
      <c r="AA12" s="80">
        <v>0</v>
      </c>
      <c r="AB12" s="80">
        <v>1</v>
      </c>
      <c r="AC12" s="81">
        <v>1</v>
      </c>
      <c r="AD12" s="26" t="s">
        <v>6</v>
      </c>
      <c r="AE12" s="43"/>
      <c r="AF12" s="47"/>
      <c r="AG12" s="47"/>
      <c r="AH12" s="47"/>
    </row>
    <row r="13" spans="1:34" ht="15.6" customHeight="1" x14ac:dyDescent="0.2">
      <c r="A13" s="154">
        <v>7.33</v>
      </c>
      <c r="B13" s="24" t="s">
        <v>7</v>
      </c>
      <c r="C13" s="82" t="s">
        <v>45</v>
      </c>
      <c r="D13" s="83" t="s">
        <v>45</v>
      </c>
      <c r="E13" s="83" t="s">
        <v>45</v>
      </c>
      <c r="F13" s="83" t="s">
        <v>45</v>
      </c>
      <c r="G13" s="83" t="s">
        <v>45</v>
      </c>
      <c r="H13" s="83" t="s">
        <v>45</v>
      </c>
      <c r="I13" s="83" t="s">
        <v>45</v>
      </c>
      <c r="J13" s="99" t="s">
        <v>45</v>
      </c>
      <c r="K13" s="100" t="s">
        <v>45</v>
      </c>
      <c r="L13" s="101">
        <v>0</v>
      </c>
      <c r="M13" s="101">
        <v>0</v>
      </c>
      <c r="N13" s="101">
        <v>0</v>
      </c>
      <c r="O13" s="101">
        <v>1</v>
      </c>
      <c r="P13" s="101">
        <v>1</v>
      </c>
      <c r="Q13" s="101">
        <v>1</v>
      </c>
      <c r="R13" s="101">
        <v>0</v>
      </c>
      <c r="S13" s="101">
        <v>0</v>
      </c>
      <c r="T13" s="101">
        <v>1</v>
      </c>
      <c r="U13" s="101">
        <v>0</v>
      </c>
      <c r="V13" s="101">
        <v>0</v>
      </c>
      <c r="W13" s="101">
        <v>1</v>
      </c>
      <c r="X13" s="103">
        <v>1</v>
      </c>
      <c r="Y13" s="84">
        <v>0</v>
      </c>
      <c r="Z13" s="84">
        <v>0</v>
      </c>
      <c r="AA13" s="84">
        <v>0</v>
      </c>
      <c r="AB13" s="84">
        <v>0</v>
      </c>
      <c r="AC13" s="85"/>
      <c r="AD13" s="27">
        <f>SUM(C13:AB13)</f>
        <v>6</v>
      </c>
      <c r="AE13" s="12"/>
      <c r="AF13" s="47"/>
      <c r="AG13" s="47"/>
      <c r="AH13" s="47"/>
    </row>
    <row r="14" spans="1:34" ht="15.6" customHeight="1" x14ac:dyDescent="0.2">
      <c r="A14" s="162" t="s">
        <v>44</v>
      </c>
      <c r="B14" s="24" t="s">
        <v>8</v>
      </c>
      <c r="C14" s="82" t="s">
        <v>45</v>
      </c>
      <c r="D14" s="86" t="s">
        <v>45</v>
      </c>
      <c r="E14" s="86" t="s">
        <v>45</v>
      </c>
      <c r="F14" s="86" t="s">
        <v>45</v>
      </c>
      <c r="G14" s="86" t="s">
        <v>45</v>
      </c>
      <c r="H14" s="86" t="s">
        <v>45</v>
      </c>
      <c r="I14" s="86" t="s">
        <v>45</v>
      </c>
      <c r="J14" s="104" t="s">
        <v>45</v>
      </c>
      <c r="K14" s="105" t="s">
        <v>45</v>
      </c>
      <c r="L14" s="106">
        <f>L13</f>
        <v>0</v>
      </c>
      <c r="M14" s="106">
        <f t="shared" ref="M14:W14" si="2">L14-M12+M13</f>
        <v>0</v>
      </c>
      <c r="N14" s="106">
        <f t="shared" si="2"/>
        <v>0</v>
      </c>
      <c r="O14" s="106">
        <f t="shared" si="2"/>
        <v>1</v>
      </c>
      <c r="P14" s="106">
        <f t="shared" si="2"/>
        <v>2</v>
      </c>
      <c r="Q14" s="106">
        <f t="shared" si="2"/>
        <v>3</v>
      </c>
      <c r="R14" s="106">
        <f t="shared" si="2"/>
        <v>3</v>
      </c>
      <c r="S14" s="106">
        <f t="shared" si="2"/>
        <v>3</v>
      </c>
      <c r="T14" s="106">
        <f t="shared" si="2"/>
        <v>4</v>
      </c>
      <c r="U14" s="106">
        <f t="shared" si="2"/>
        <v>3</v>
      </c>
      <c r="V14" s="106">
        <f t="shared" si="2"/>
        <v>3</v>
      </c>
      <c r="W14" s="106">
        <f t="shared" si="2"/>
        <v>4</v>
      </c>
      <c r="X14" s="108">
        <f>W14-X12+X13</f>
        <v>3</v>
      </c>
      <c r="Y14" s="87">
        <f t="shared" ref="Y14:AB14" si="3">X14-Y12+Y13</f>
        <v>2</v>
      </c>
      <c r="Z14" s="87">
        <f t="shared" si="3"/>
        <v>2</v>
      </c>
      <c r="AA14" s="87">
        <f t="shared" si="3"/>
        <v>2</v>
      </c>
      <c r="AB14" s="87">
        <f t="shared" si="3"/>
        <v>1</v>
      </c>
      <c r="AC14" s="88">
        <f>AB14-AC12</f>
        <v>0</v>
      </c>
      <c r="AD14" s="28"/>
      <c r="AE14" s="3">
        <f>MAX(C14:AC14)</f>
        <v>4</v>
      </c>
      <c r="AF14" s="47"/>
      <c r="AG14" s="47"/>
      <c r="AH14" s="47"/>
    </row>
    <row r="15" spans="1:34" ht="15.6" customHeight="1" x14ac:dyDescent="0.2">
      <c r="A15" s="163"/>
      <c r="B15" s="24" t="s">
        <v>9</v>
      </c>
      <c r="C15" s="157"/>
      <c r="D15" s="158"/>
      <c r="E15" s="158"/>
      <c r="F15" s="89" t="s">
        <v>45</v>
      </c>
      <c r="G15" s="158"/>
      <c r="H15" s="158"/>
      <c r="I15" s="158"/>
      <c r="J15" s="158"/>
      <c r="K15" s="158"/>
      <c r="L15" s="109">
        <v>7.33</v>
      </c>
      <c r="M15" s="158"/>
      <c r="N15" s="158"/>
      <c r="O15" s="158"/>
      <c r="P15" s="109">
        <v>7.37</v>
      </c>
      <c r="Q15" s="158"/>
      <c r="R15" s="158"/>
      <c r="S15" s="158"/>
      <c r="T15" s="158"/>
      <c r="U15" s="109">
        <v>7.45</v>
      </c>
      <c r="V15" s="158"/>
      <c r="W15" s="158"/>
      <c r="X15" s="111">
        <v>7.51</v>
      </c>
      <c r="Y15" s="158"/>
      <c r="Z15" s="158"/>
      <c r="AA15" s="158"/>
      <c r="AB15" s="158"/>
      <c r="AC15" s="159">
        <v>7.58</v>
      </c>
      <c r="AD15" s="29">
        <f>58-33</f>
        <v>25</v>
      </c>
      <c r="AE15" s="12"/>
      <c r="AF15" s="47"/>
      <c r="AG15" s="47"/>
      <c r="AH15" s="47"/>
    </row>
    <row r="16" spans="1:34" ht="15.6" customHeight="1" x14ac:dyDescent="0.2">
      <c r="A16" s="164"/>
      <c r="B16" s="25" t="s">
        <v>10</v>
      </c>
      <c r="C16" s="160" t="s">
        <v>45</v>
      </c>
      <c r="D16" s="161"/>
      <c r="E16" s="161"/>
      <c r="F16" s="90" t="s">
        <v>45</v>
      </c>
      <c r="G16" s="161"/>
      <c r="H16" s="161"/>
      <c r="I16" s="161"/>
      <c r="J16" s="161"/>
      <c r="K16" s="161"/>
      <c r="L16" s="112" t="s">
        <v>45</v>
      </c>
      <c r="M16" s="161"/>
      <c r="N16" s="161"/>
      <c r="O16" s="161"/>
      <c r="P16" s="112">
        <f>P15</f>
        <v>7.37</v>
      </c>
      <c r="Q16" s="161"/>
      <c r="R16" s="161"/>
      <c r="S16" s="161"/>
      <c r="T16" s="161"/>
      <c r="U16" s="112">
        <f>U15</f>
        <v>7.45</v>
      </c>
      <c r="V16" s="161"/>
      <c r="W16" s="161"/>
      <c r="X16" s="114">
        <f>X15</f>
        <v>7.51</v>
      </c>
      <c r="Y16" s="161"/>
      <c r="Z16" s="161"/>
      <c r="AA16" s="161"/>
      <c r="AB16" s="161"/>
      <c r="AC16" s="153"/>
      <c r="AD16" s="28"/>
      <c r="AE16" s="13"/>
      <c r="AF16" s="47"/>
      <c r="AG16" s="47"/>
      <c r="AH16" s="47"/>
    </row>
    <row r="17" spans="1:34" ht="15.6" customHeight="1" thickBot="1" x14ac:dyDescent="0.25">
      <c r="A17" s="155">
        <v>209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1"/>
      <c r="AD17" s="52"/>
      <c r="AE17" s="3"/>
      <c r="AF17" s="47"/>
      <c r="AG17" s="47"/>
      <c r="AH17" s="47"/>
    </row>
    <row r="18" spans="1:34" ht="15.6" customHeight="1" x14ac:dyDescent="0.2">
      <c r="A18" s="156"/>
      <c r="B18" s="23" t="s">
        <v>5</v>
      </c>
      <c r="C18" s="78"/>
      <c r="D18" s="79" t="s">
        <v>45</v>
      </c>
      <c r="E18" s="79" t="s">
        <v>45</v>
      </c>
      <c r="F18" s="79" t="s">
        <v>45</v>
      </c>
      <c r="G18" s="79" t="s">
        <v>45</v>
      </c>
      <c r="H18" s="79" t="s">
        <v>45</v>
      </c>
      <c r="I18" s="79" t="s">
        <v>45</v>
      </c>
      <c r="J18" s="94" t="s">
        <v>45</v>
      </c>
      <c r="K18" s="95" t="s">
        <v>45</v>
      </c>
      <c r="L18" s="96" t="s">
        <v>45</v>
      </c>
      <c r="M18" s="96">
        <v>0</v>
      </c>
      <c r="N18" s="96">
        <v>0</v>
      </c>
      <c r="O18" s="96">
        <v>0</v>
      </c>
      <c r="P18" s="96">
        <v>2</v>
      </c>
      <c r="Q18" s="96">
        <v>0</v>
      </c>
      <c r="R18" s="96">
        <v>1</v>
      </c>
      <c r="S18" s="96">
        <v>0</v>
      </c>
      <c r="T18" s="96">
        <v>4</v>
      </c>
      <c r="U18" s="96">
        <v>0</v>
      </c>
      <c r="V18" s="96">
        <v>1</v>
      </c>
      <c r="W18" s="96">
        <v>1</v>
      </c>
      <c r="X18" s="98">
        <v>0</v>
      </c>
      <c r="Y18" s="80">
        <v>1</v>
      </c>
      <c r="Z18" s="80">
        <v>0</v>
      </c>
      <c r="AA18" s="80">
        <v>0</v>
      </c>
      <c r="AB18" s="80">
        <v>0</v>
      </c>
      <c r="AC18" s="81">
        <v>0</v>
      </c>
      <c r="AD18" s="26" t="s">
        <v>6</v>
      </c>
      <c r="AE18" s="43"/>
      <c r="AF18" s="47"/>
      <c r="AG18" s="47"/>
      <c r="AH18" s="47"/>
    </row>
    <row r="19" spans="1:34" ht="15.6" customHeight="1" x14ac:dyDescent="0.2">
      <c r="A19" s="154">
        <v>9.0500000000000007</v>
      </c>
      <c r="B19" s="24" t="s">
        <v>7</v>
      </c>
      <c r="C19" s="82" t="s">
        <v>45</v>
      </c>
      <c r="D19" s="83" t="s">
        <v>45</v>
      </c>
      <c r="E19" s="83" t="s">
        <v>45</v>
      </c>
      <c r="F19" s="83" t="s">
        <v>45</v>
      </c>
      <c r="G19" s="83" t="s">
        <v>45</v>
      </c>
      <c r="H19" s="83" t="s">
        <v>45</v>
      </c>
      <c r="I19" s="83" t="s">
        <v>45</v>
      </c>
      <c r="J19" s="99" t="s">
        <v>45</v>
      </c>
      <c r="K19" s="100" t="s">
        <v>45</v>
      </c>
      <c r="L19" s="101">
        <v>2</v>
      </c>
      <c r="M19" s="101">
        <v>1</v>
      </c>
      <c r="N19" s="101">
        <v>0</v>
      </c>
      <c r="O19" s="101">
        <v>3</v>
      </c>
      <c r="P19" s="101">
        <v>1</v>
      </c>
      <c r="Q19" s="101">
        <v>0</v>
      </c>
      <c r="R19" s="101">
        <v>2</v>
      </c>
      <c r="S19" s="101">
        <v>0</v>
      </c>
      <c r="T19" s="101">
        <v>1</v>
      </c>
      <c r="U19" s="101">
        <v>0</v>
      </c>
      <c r="V19" s="101">
        <v>0</v>
      </c>
      <c r="W19" s="101">
        <v>0</v>
      </c>
      <c r="X19" s="103">
        <v>0</v>
      </c>
      <c r="Y19" s="84">
        <v>0</v>
      </c>
      <c r="Z19" s="84">
        <v>0</v>
      </c>
      <c r="AA19" s="84">
        <v>0</v>
      </c>
      <c r="AB19" s="84">
        <v>0</v>
      </c>
      <c r="AC19" s="85"/>
      <c r="AD19" s="27">
        <f>SUM(C19:AB19)</f>
        <v>10</v>
      </c>
      <c r="AE19" s="12"/>
      <c r="AF19" s="47"/>
      <c r="AG19" s="47"/>
      <c r="AH19" s="47"/>
    </row>
    <row r="20" spans="1:34" ht="15.6" customHeight="1" x14ac:dyDescent="0.2">
      <c r="A20" s="162" t="s">
        <v>44</v>
      </c>
      <c r="B20" s="24" t="s">
        <v>8</v>
      </c>
      <c r="C20" s="82" t="s">
        <v>45</v>
      </c>
      <c r="D20" s="86" t="s">
        <v>45</v>
      </c>
      <c r="E20" s="86" t="s">
        <v>45</v>
      </c>
      <c r="F20" s="86" t="s">
        <v>45</v>
      </c>
      <c r="G20" s="86" t="s">
        <v>45</v>
      </c>
      <c r="H20" s="86" t="s">
        <v>45</v>
      </c>
      <c r="I20" s="86" t="s">
        <v>45</v>
      </c>
      <c r="J20" s="104" t="s">
        <v>45</v>
      </c>
      <c r="K20" s="105" t="s">
        <v>45</v>
      </c>
      <c r="L20" s="106">
        <f>L19</f>
        <v>2</v>
      </c>
      <c r="M20" s="106">
        <f t="shared" ref="M20:W20" si="4">L20-M18+M19</f>
        <v>3</v>
      </c>
      <c r="N20" s="106">
        <f t="shared" si="4"/>
        <v>3</v>
      </c>
      <c r="O20" s="106">
        <f t="shared" si="4"/>
        <v>6</v>
      </c>
      <c r="P20" s="106">
        <f t="shared" si="4"/>
        <v>5</v>
      </c>
      <c r="Q20" s="106">
        <f t="shared" si="4"/>
        <v>5</v>
      </c>
      <c r="R20" s="106">
        <f t="shared" si="4"/>
        <v>6</v>
      </c>
      <c r="S20" s="106">
        <f t="shared" si="4"/>
        <v>6</v>
      </c>
      <c r="T20" s="106">
        <f t="shared" si="4"/>
        <v>3</v>
      </c>
      <c r="U20" s="106">
        <f t="shared" si="4"/>
        <v>3</v>
      </c>
      <c r="V20" s="106">
        <f t="shared" si="4"/>
        <v>2</v>
      </c>
      <c r="W20" s="106">
        <f t="shared" si="4"/>
        <v>1</v>
      </c>
      <c r="X20" s="108">
        <f>W20-X18+X19</f>
        <v>1</v>
      </c>
      <c r="Y20" s="87">
        <f t="shared" ref="Y20:AB20" si="5">X20-Y18+Y19</f>
        <v>0</v>
      </c>
      <c r="Z20" s="87">
        <f t="shared" si="5"/>
        <v>0</v>
      </c>
      <c r="AA20" s="87">
        <f t="shared" si="5"/>
        <v>0</v>
      </c>
      <c r="AB20" s="87">
        <f t="shared" si="5"/>
        <v>0</v>
      </c>
      <c r="AC20" s="88">
        <f>AB20-AC18</f>
        <v>0</v>
      </c>
      <c r="AD20" s="28"/>
      <c r="AE20" s="3">
        <f>MAX(C20:AC20)</f>
        <v>6</v>
      </c>
      <c r="AF20" s="47"/>
      <c r="AG20" s="47"/>
      <c r="AH20" s="47"/>
    </row>
    <row r="21" spans="1:34" ht="15.6" customHeight="1" x14ac:dyDescent="0.2">
      <c r="A21" s="163"/>
      <c r="B21" s="24" t="s">
        <v>9</v>
      </c>
      <c r="C21" s="157"/>
      <c r="D21" s="158"/>
      <c r="E21" s="158"/>
      <c r="F21" s="89" t="s">
        <v>45</v>
      </c>
      <c r="G21" s="158"/>
      <c r="H21" s="158"/>
      <c r="I21" s="158"/>
      <c r="J21" s="158"/>
      <c r="K21" s="158"/>
      <c r="L21" s="109">
        <v>9.0500000000000007</v>
      </c>
      <c r="M21" s="158"/>
      <c r="N21" s="158"/>
      <c r="O21" s="158"/>
      <c r="P21" s="109">
        <v>9.1</v>
      </c>
      <c r="Q21" s="158"/>
      <c r="R21" s="158"/>
      <c r="S21" s="158"/>
      <c r="T21" s="158"/>
      <c r="U21" s="109">
        <v>9.18</v>
      </c>
      <c r="V21" s="158"/>
      <c r="W21" s="158"/>
      <c r="X21" s="111">
        <v>9.25</v>
      </c>
      <c r="Y21" s="158"/>
      <c r="Z21" s="158"/>
      <c r="AA21" s="158"/>
      <c r="AB21" s="158"/>
      <c r="AC21" s="159">
        <v>9.3000000000000007</v>
      </c>
      <c r="AD21" s="29">
        <v>25</v>
      </c>
      <c r="AE21" s="12"/>
      <c r="AF21" s="47"/>
      <c r="AG21" s="47"/>
      <c r="AH21" s="47"/>
    </row>
    <row r="22" spans="1:34" ht="15.6" customHeight="1" x14ac:dyDescent="0.2">
      <c r="A22" s="164"/>
      <c r="B22" s="25" t="s">
        <v>10</v>
      </c>
      <c r="C22" s="160" t="s">
        <v>45</v>
      </c>
      <c r="D22" s="161"/>
      <c r="E22" s="161"/>
      <c r="F22" s="90" t="s">
        <v>45</v>
      </c>
      <c r="G22" s="161"/>
      <c r="H22" s="161"/>
      <c r="I22" s="161"/>
      <c r="J22" s="161"/>
      <c r="K22" s="161"/>
      <c r="L22" s="112" t="s">
        <v>45</v>
      </c>
      <c r="M22" s="161"/>
      <c r="N22" s="161"/>
      <c r="O22" s="161"/>
      <c r="P22" s="112">
        <f>P21</f>
        <v>9.1</v>
      </c>
      <c r="Q22" s="161"/>
      <c r="R22" s="161"/>
      <c r="S22" s="161"/>
      <c r="T22" s="161"/>
      <c r="U22" s="112">
        <f>U21</f>
        <v>9.18</v>
      </c>
      <c r="V22" s="161"/>
      <c r="W22" s="161"/>
      <c r="X22" s="114">
        <f>X21</f>
        <v>9.25</v>
      </c>
      <c r="Y22" s="161"/>
      <c r="Z22" s="161"/>
      <c r="AA22" s="161"/>
      <c r="AB22" s="161"/>
      <c r="AC22" s="153"/>
      <c r="AD22" s="28"/>
      <c r="AE22" s="13"/>
      <c r="AF22" s="47"/>
      <c r="AG22" s="47"/>
      <c r="AH22" s="47"/>
    </row>
    <row r="23" spans="1:34" ht="15.6" customHeight="1" thickBot="1" x14ac:dyDescent="0.25">
      <c r="A23" s="155">
        <v>209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1"/>
      <c r="AD23" s="52"/>
      <c r="AE23" s="3"/>
      <c r="AF23" s="47"/>
      <c r="AG23" s="47"/>
      <c r="AH23" s="47"/>
    </row>
    <row r="24" spans="1:34" ht="15.6" customHeight="1" x14ac:dyDescent="0.2">
      <c r="A24" s="156"/>
      <c r="B24" s="23" t="s">
        <v>5</v>
      </c>
      <c r="C24" s="78"/>
      <c r="D24" s="79" t="s">
        <v>45</v>
      </c>
      <c r="E24" s="79" t="s">
        <v>45</v>
      </c>
      <c r="F24" s="79" t="s">
        <v>45</v>
      </c>
      <c r="G24" s="79" t="s">
        <v>45</v>
      </c>
      <c r="H24" s="79" t="s">
        <v>45</v>
      </c>
      <c r="I24" s="79" t="s">
        <v>45</v>
      </c>
      <c r="J24" s="94" t="s">
        <v>45</v>
      </c>
      <c r="K24" s="95" t="s">
        <v>45</v>
      </c>
      <c r="L24" s="96" t="s">
        <v>45</v>
      </c>
      <c r="M24" s="96">
        <v>0</v>
      </c>
      <c r="N24" s="96">
        <v>0</v>
      </c>
      <c r="O24" s="96">
        <v>0</v>
      </c>
      <c r="P24" s="96">
        <v>3</v>
      </c>
      <c r="Q24" s="96">
        <v>1</v>
      </c>
      <c r="R24" s="96">
        <v>0</v>
      </c>
      <c r="S24" s="96">
        <v>3</v>
      </c>
      <c r="T24" s="96">
        <v>7</v>
      </c>
      <c r="U24" s="96">
        <v>2</v>
      </c>
      <c r="V24" s="96">
        <v>1</v>
      </c>
      <c r="W24" s="96">
        <v>2</v>
      </c>
      <c r="X24" s="98">
        <v>2</v>
      </c>
      <c r="Y24" s="80">
        <v>3</v>
      </c>
      <c r="Z24" s="80">
        <v>0</v>
      </c>
      <c r="AA24" s="80">
        <v>4</v>
      </c>
      <c r="AB24" s="80">
        <v>1</v>
      </c>
      <c r="AC24" s="81">
        <v>5</v>
      </c>
      <c r="AD24" s="26" t="s">
        <v>6</v>
      </c>
      <c r="AE24" s="43"/>
      <c r="AF24" s="47"/>
      <c r="AG24" s="47"/>
      <c r="AH24" s="47"/>
    </row>
    <row r="25" spans="1:34" ht="15.6" customHeight="1" x14ac:dyDescent="0.2">
      <c r="A25" s="154">
        <v>10.35</v>
      </c>
      <c r="B25" s="24" t="s">
        <v>7</v>
      </c>
      <c r="C25" s="82" t="s">
        <v>45</v>
      </c>
      <c r="D25" s="83" t="s">
        <v>45</v>
      </c>
      <c r="E25" s="83" t="s">
        <v>45</v>
      </c>
      <c r="F25" s="83" t="s">
        <v>45</v>
      </c>
      <c r="G25" s="83" t="s">
        <v>45</v>
      </c>
      <c r="H25" s="83" t="s">
        <v>45</v>
      </c>
      <c r="I25" s="83" t="s">
        <v>45</v>
      </c>
      <c r="J25" s="99" t="s">
        <v>45</v>
      </c>
      <c r="K25" s="100" t="s">
        <v>45</v>
      </c>
      <c r="L25" s="101">
        <v>8</v>
      </c>
      <c r="M25" s="101">
        <v>4</v>
      </c>
      <c r="N25" s="101">
        <v>1</v>
      </c>
      <c r="O25" s="101">
        <v>4</v>
      </c>
      <c r="P25" s="101">
        <v>2</v>
      </c>
      <c r="Q25" s="101">
        <v>1</v>
      </c>
      <c r="R25" s="101">
        <v>4</v>
      </c>
      <c r="S25" s="101">
        <v>0</v>
      </c>
      <c r="T25" s="101">
        <v>3</v>
      </c>
      <c r="U25" s="101">
        <v>3</v>
      </c>
      <c r="V25" s="101">
        <v>3</v>
      </c>
      <c r="W25" s="101">
        <v>0</v>
      </c>
      <c r="X25" s="103">
        <v>1</v>
      </c>
      <c r="Y25" s="84">
        <v>0</v>
      </c>
      <c r="Z25" s="84">
        <v>0</v>
      </c>
      <c r="AA25" s="84">
        <v>0</v>
      </c>
      <c r="AB25" s="84">
        <v>0</v>
      </c>
      <c r="AC25" s="85"/>
      <c r="AD25" s="27">
        <f>SUM(C25:AB25)</f>
        <v>34</v>
      </c>
      <c r="AE25" s="12"/>
      <c r="AF25" s="47"/>
      <c r="AG25" s="47"/>
      <c r="AH25" s="47"/>
    </row>
    <row r="26" spans="1:34" ht="15.6" customHeight="1" x14ac:dyDescent="0.2">
      <c r="A26" s="162" t="s">
        <v>44</v>
      </c>
      <c r="B26" s="24" t="s">
        <v>8</v>
      </c>
      <c r="C26" s="82" t="s">
        <v>45</v>
      </c>
      <c r="D26" s="86" t="s">
        <v>45</v>
      </c>
      <c r="E26" s="86" t="s">
        <v>45</v>
      </c>
      <c r="F26" s="86" t="s">
        <v>45</v>
      </c>
      <c r="G26" s="86" t="s">
        <v>45</v>
      </c>
      <c r="H26" s="86" t="s">
        <v>45</v>
      </c>
      <c r="I26" s="86" t="s">
        <v>45</v>
      </c>
      <c r="J26" s="104" t="s">
        <v>45</v>
      </c>
      <c r="K26" s="105" t="s">
        <v>45</v>
      </c>
      <c r="L26" s="106">
        <f>L25</f>
        <v>8</v>
      </c>
      <c r="M26" s="106">
        <f t="shared" ref="M26:W26" si="6">L26-M24+M25</f>
        <v>12</v>
      </c>
      <c r="N26" s="106">
        <f t="shared" si="6"/>
        <v>13</v>
      </c>
      <c r="O26" s="106">
        <f t="shared" si="6"/>
        <v>17</v>
      </c>
      <c r="P26" s="106">
        <f t="shared" si="6"/>
        <v>16</v>
      </c>
      <c r="Q26" s="106">
        <f t="shared" si="6"/>
        <v>16</v>
      </c>
      <c r="R26" s="106">
        <f t="shared" si="6"/>
        <v>20</v>
      </c>
      <c r="S26" s="106">
        <f t="shared" si="6"/>
        <v>17</v>
      </c>
      <c r="T26" s="106">
        <f t="shared" si="6"/>
        <v>13</v>
      </c>
      <c r="U26" s="106">
        <f t="shared" si="6"/>
        <v>14</v>
      </c>
      <c r="V26" s="106">
        <f t="shared" si="6"/>
        <v>16</v>
      </c>
      <c r="W26" s="106">
        <f t="shared" si="6"/>
        <v>14</v>
      </c>
      <c r="X26" s="108">
        <f>W26-X24+X25</f>
        <v>13</v>
      </c>
      <c r="Y26" s="87">
        <f t="shared" ref="Y26:AB26" si="7">X26-Y24+Y25</f>
        <v>10</v>
      </c>
      <c r="Z26" s="87">
        <f t="shared" si="7"/>
        <v>10</v>
      </c>
      <c r="AA26" s="87">
        <f t="shared" si="7"/>
        <v>6</v>
      </c>
      <c r="AB26" s="87">
        <f t="shared" si="7"/>
        <v>5</v>
      </c>
      <c r="AC26" s="88">
        <f>AB26-AC24</f>
        <v>0</v>
      </c>
      <c r="AD26" s="28"/>
      <c r="AE26" s="3">
        <f>MAX(C26:AC26)</f>
        <v>20</v>
      </c>
      <c r="AF26" s="47"/>
      <c r="AG26" s="47"/>
      <c r="AH26" s="47"/>
    </row>
    <row r="27" spans="1:34" ht="15.6" customHeight="1" x14ac:dyDescent="0.2">
      <c r="A27" s="163"/>
      <c r="B27" s="24" t="s">
        <v>9</v>
      </c>
      <c r="C27" s="157"/>
      <c r="D27" s="158"/>
      <c r="E27" s="158"/>
      <c r="F27" s="89" t="s">
        <v>45</v>
      </c>
      <c r="G27" s="158"/>
      <c r="H27" s="158"/>
      <c r="I27" s="158"/>
      <c r="J27" s="158"/>
      <c r="K27" s="158"/>
      <c r="L27" s="109">
        <v>10.35</v>
      </c>
      <c r="M27" s="158"/>
      <c r="N27" s="158"/>
      <c r="O27" s="158"/>
      <c r="P27" s="109">
        <v>10.41</v>
      </c>
      <c r="Q27" s="158"/>
      <c r="R27" s="158"/>
      <c r="S27" s="158"/>
      <c r="T27" s="158"/>
      <c r="U27" s="109">
        <v>10.5</v>
      </c>
      <c r="V27" s="158"/>
      <c r="W27" s="158"/>
      <c r="X27" s="111">
        <v>10.56</v>
      </c>
      <c r="Y27" s="158"/>
      <c r="Z27" s="158"/>
      <c r="AA27" s="158"/>
      <c r="AB27" s="158"/>
      <c r="AC27" s="159">
        <v>11.04</v>
      </c>
      <c r="AD27" s="29">
        <v>29</v>
      </c>
      <c r="AE27" s="12"/>
      <c r="AF27" s="47"/>
      <c r="AG27" s="47"/>
      <c r="AH27" s="47"/>
    </row>
    <row r="28" spans="1:34" ht="15.6" customHeight="1" x14ac:dyDescent="0.2">
      <c r="A28" s="164"/>
      <c r="B28" s="25" t="s">
        <v>10</v>
      </c>
      <c r="C28" s="160" t="s">
        <v>45</v>
      </c>
      <c r="D28" s="161"/>
      <c r="E28" s="161"/>
      <c r="F28" s="90" t="s">
        <v>45</v>
      </c>
      <c r="G28" s="161"/>
      <c r="H28" s="161"/>
      <c r="I28" s="161"/>
      <c r="J28" s="161"/>
      <c r="K28" s="161"/>
      <c r="L28" s="112" t="s">
        <v>45</v>
      </c>
      <c r="M28" s="161"/>
      <c r="N28" s="161"/>
      <c r="O28" s="161"/>
      <c r="P28" s="112">
        <f>P27</f>
        <v>10.41</v>
      </c>
      <c r="Q28" s="161"/>
      <c r="R28" s="161"/>
      <c r="S28" s="161"/>
      <c r="T28" s="161"/>
      <c r="U28" s="112">
        <f>U27</f>
        <v>10.5</v>
      </c>
      <c r="V28" s="161"/>
      <c r="W28" s="161"/>
      <c r="X28" s="114">
        <f>X27</f>
        <v>10.56</v>
      </c>
      <c r="Y28" s="161"/>
      <c r="Z28" s="161"/>
      <c r="AA28" s="161"/>
      <c r="AB28" s="161"/>
      <c r="AC28" s="153"/>
      <c r="AD28" s="28"/>
      <c r="AE28" s="13"/>
      <c r="AF28" s="47"/>
      <c r="AG28" s="47"/>
      <c r="AH28" s="47"/>
    </row>
    <row r="29" spans="1:34" ht="15.6" customHeight="1" thickBot="1" x14ac:dyDescent="0.25">
      <c r="A29" s="155">
        <v>209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1"/>
      <c r="AD29" s="52"/>
      <c r="AE29" s="3"/>
      <c r="AF29" s="47"/>
      <c r="AG29" s="47"/>
      <c r="AH29" s="47"/>
    </row>
    <row r="30" spans="1:34" ht="15.6" customHeight="1" x14ac:dyDescent="0.2">
      <c r="A30" s="156"/>
      <c r="B30" s="23" t="s">
        <v>5</v>
      </c>
      <c r="C30" s="78"/>
      <c r="D30" s="79" t="s">
        <v>45</v>
      </c>
      <c r="E30" s="79" t="s">
        <v>45</v>
      </c>
      <c r="F30" s="79" t="s">
        <v>45</v>
      </c>
      <c r="G30" s="79" t="s">
        <v>45</v>
      </c>
      <c r="H30" s="79" t="s">
        <v>45</v>
      </c>
      <c r="I30" s="79" t="s">
        <v>45</v>
      </c>
      <c r="J30" s="94" t="s">
        <v>45</v>
      </c>
      <c r="K30" s="95" t="s">
        <v>45</v>
      </c>
      <c r="L30" s="96" t="s">
        <v>45</v>
      </c>
      <c r="M30" s="96">
        <v>2</v>
      </c>
      <c r="N30" s="96">
        <v>0</v>
      </c>
      <c r="O30" s="96">
        <v>0</v>
      </c>
      <c r="P30" s="96">
        <v>3</v>
      </c>
      <c r="Q30" s="96">
        <v>1</v>
      </c>
      <c r="R30" s="96">
        <v>2</v>
      </c>
      <c r="S30" s="96">
        <v>1</v>
      </c>
      <c r="T30" s="96">
        <v>2</v>
      </c>
      <c r="U30" s="96">
        <v>8</v>
      </c>
      <c r="V30" s="96">
        <v>1</v>
      </c>
      <c r="W30" s="96">
        <v>0</v>
      </c>
      <c r="X30" s="98">
        <v>1</v>
      </c>
      <c r="Y30" s="80">
        <v>0</v>
      </c>
      <c r="Z30" s="80">
        <v>3</v>
      </c>
      <c r="AA30" s="80">
        <v>2</v>
      </c>
      <c r="AB30" s="80">
        <v>3</v>
      </c>
      <c r="AC30" s="81">
        <v>14</v>
      </c>
      <c r="AD30" s="26" t="s">
        <v>6</v>
      </c>
      <c r="AE30" s="43"/>
      <c r="AF30" s="47"/>
      <c r="AG30" s="47"/>
      <c r="AH30" s="47"/>
    </row>
    <row r="31" spans="1:34" ht="15.6" customHeight="1" x14ac:dyDescent="0.2">
      <c r="A31" s="154">
        <v>12.1</v>
      </c>
      <c r="B31" s="24" t="s">
        <v>7</v>
      </c>
      <c r="C31" s="82" t="s">
        <v>45</v>
      </c>
      <c r="D31" s="83" t="s">
        <v>45</v>
      </c>
      <c r="E31" s="83" t="s">
        <v>45</v>
      </c>
      <c r="F31" s="83" t="s">
        <v>45</v>
      </c>
      <c r="G31" s="83" t="s">
        <v>45</v>
      </c>
      <c r="H31" s="83" t="s">
        <v>45</v>
      </c>
      <c r="I31" s="83" t="s">
        <v>45</v>
      </c>
      <c r="J31" s="99" t="s">
        <v>45</v>
      </c>
      <c r="K31" s="100" t="s">
        <v>45</v>
      </c>
      <c r="L31" s="101">
        <v>5</v>
      </c>
      <c r="M31" s="101">
        <v>3</v>
      </c>
      <c r="N31" s="101">
        <v>2</v>
      </c>
      <c r="O31" s="101">
        <v>0</v>
      </c>
      <c r="P31" s="101">
        <v>6</v>
      </c>
      <c r="Q31" s="101">
        <v>0</v>
      </c>
      <c r="R31" s="101">
        <v>2</v>
      </c>
      <c r="S31" s="101">
        <v>11</v>
      </c>
      <c r="T31" s="101">
        <v>2</v>
      </c>
      <c r="U31" s="101">
        <v>2</v>
      </c>
      <c r="V31" s="101">
        <v>5</v>
      </c>
      <c r="W31" s="101">
        <v>2</v>
      </c>
      <c r="X31" s="103">
        <v>0</v>
      </c>
      <c r="Y31" s="84">
        <v>3</v>
      </c>
      <c r="Z31" s="84">
        <v>0</v>
      </c>
      <c r="AA31" s="84">
        <v>0</v>
      </c>
      <c r="AB31" s="84">
        <v>0</v>
      </c>
      <c r="AC31" s="85"/>
      <c r="AD31" s="27">
        <f>SUM(C31:AB31)</f>
        <v>43</v>
      </c>
      <c r="AE31" s="12"/>
      <c r="AF31" s="47"/>
      <c r="AG31" s="47"/>
      <c r="AH31" s="47"/>
    </row>
    <row r="32" spans="1:34" ht="15.6" customHeight="1" x14ac:dyDescent="0.2">
      <c r="A32" s="162" t="s">
        <v>44</v>
      </c>
      <c r="B32" s="24" t="s">
        <v>8</v>
      </c>
      <c r="C32" s="82" t="s">
        <v>45</v>
      </c>
      <c r="D32" s="86" t="s">
        <v>45</v>
      </c>
      <c r="E32" s="86" t="s">
        <v>45</v>
      </c>
      <c r="F32" s="86" t="s">
        <v>45</v>
      </c>
      <c r="G32" s="86" t="s">
        <v>45</v>
      </c>
      <c r="H32" s="86" t="s">
        <v>45</v>
      </c>
      <c r="I32" s="86" t="s">
        <v>45</v>
      </c>
      <c r="J32" s="104" t="s">
        <v>45</v>
      </c>
      <c r="K32" s="105" t="s">
        <v>45</v>
      </c>
      <c r="L32" s="106">
        <f>L31</f>
        <v>5</v>
      </c>
      <c r="M32" s="106">
        <f t="shared" ref="M32:W32" si="8">L32-M30+M31</f>
        <v>6</v>
      </c>
      <c r="N32" s="106">
        <f t="shared" si="8"/>
        <v>8</v>
      </c>
      <c r="O32" s="106">
        <f t="shared" si="8"/>
        <v>8</v>
      </c>
      <c r="P32" s="106">
        <f t="shared" si="8"/>
        <v>11</v>
      </c>
      <c r="Q32" s="106">
        <f t="shared" si="8"/>
        <v>10</v>
      </c>
      <c r="R32" s="106">
        <f t="shared" si="8"/>
        <v>10</v>
      </c>
      <c r="S32" s="106">
        <f t="shared" si="8"/>
        <v>20</v>
      </c>
      <c r="T32" s="106">
        <f t="shared" si="8"/>
        <v>20</v>
      </c>
      <c r="U32" s="106">
        <f t="shared" si="8"/>
        <v>14</v>
      </c>
      <c r="V32" s="106">
        <f t="shared" si="8"/>
        <v>18</v>
      </c>
      <c r="W32" s="106">
        <f t="shared" si="8"/>
        <v>20</v>
      </c>
      <c r="X32" s="108">
        <f>W32-X30+X31</f>
        <v>19</v>
      </c>
      <c r="Y32" s="87">
        <f t="shared" ref="Y32:AB32" si="9">X32-Y30+Y31</f>
        <v>22</v>
      </c>
      <c r="Z32" s="87">
        <f t="shared" si="9"/>
        <v>19</v>
      </c>
      <c r="AA32" s="87">
        <f t="shared" si="9"/>
        <v>17</v>
      </c>
      <c r="AB32" s="87">
        <f t="shared" si="9"/>
        <v>14</v>
      </c>
      <c r="AC32" s="88">
        <f>AB32-AC30</f>
        <v>0</v>
      </c>
      <c r="AD32" s="28"/>
      <c r="AE32" s="3">
        <f>MAX(C32:AC32)</f>
        <v>22</v>
      </c>
      <c r="AF32" s="47"/>
      <c r="AG32" s="47"/>
      <c r="AH32" s="47"/>
    </row>
    <row r="33" spans="1:34" ht="15.6" customHeight="1" x14ac:dyDescent="0.2">
      <c r="A33" s="163"/>
      <c r="B33" s="24" t="s">
        <v>9</v>
      </c>
      <c r="C33" s="157"/>
      <c r="D33" s="158"/>
      <c r="E33" s="158"/>
      <c r="F33" s="89" t="s">
        <v>45</v>
      </c>
      <c r="G33" s="158"/>
      <c r="H33" s="158"/>
      <c r="I33" s="158"/>
      <c r="J33" s="158"/>
      <c r="K33" s="158"/>
      <c r="L33" s="109">
        <v>12.1</v>
      </c>
      <c r="M33" s="158"/>
      <c r="N33" s="158"/>
      <c r="O33" s="158"/>
      <c r="P33" s="109">
        <v>12.15</v>
      </c>
      <c r="Q33" s="158"/>
      <c r="R33" s="158"/>
      <c r="S33" s="158"/>
      <c r="T33" s="158"/>
      <c r="U33" s="109">
        <v>12.23</v>
      </c>
      <c r="V33" s="158"/>
      <c r="W33" s="158"/>
      <c r="X33" s="111">
        <v>12.29</v>
      </c>
      <c r="Y33" s="158"/>
      <c r="Z33" s="158"/>
      <c r="AA33" s="158"/>
      <c r="AB33" s="158"/>
      <c r="AC33" s="159">
        <v>12.37</v>
      </c>
      <c r="AD33" s="29">
        <v>27</v>
      </c>
      <c r="AE33" s="12"/>
      <c r="AF33" s="47"/>
      <c r="AG33" s="47"/>
      <c r="AH33" s="47"/>
    </row>
    <row r="34" spans="1:34" ht="15.6" customHeight="1" x14ac:dyDescent="0.2">
      <c r="A34" s="164"/>
      <c r="B34" s="25" t="s">
        <v>10</v>
      </c>
      <c r="C34" s="160" t="s">
        <v>45</v>
      </c>
      <c r="D34" s="161"/>
      <c r="E34" s="161"/>
      <c r="F34" s="90" t="s">
        <v>45</v>
      </c>
      <c r="G34" s="161"/>
      <c r="H34" s="161"/>
      <c r="I34" s="161"/>
      <c r="J34" s="161"/>
      <c r="K34" s="161"/>
      <c r="L34" s="112" t="s">
        <v>45</v>
      </c>
      <c r="M34" s="161"/>
      <c r="N34" s="161"/>
      <c r="O34" s="161"/>
      <c r="P34" s="112">
        <f>P33</f>
        <v>12.15</v>
      </c>
      <c r="Q34" s="161"/>
      <c r="R34" s="161"/>
      <c r="S34" s="161"/>
      <c r="T34" s="161"/>
      <c r="U34" s="112">
        <f>U33</f>
        <v>12.23</v>
      </c>
      <c r="V34" s="161"/>
      <c r="W34" s="161"/>
      <c r="X34" s="114">
        <f>X33</f>
        <v>12.29</v>
      </c>
      <c r="Y34" s="161"/>
      <c r="Z34" s="161"/>
      <c r="AA34" s="161"/>
      <c r="AB34" s="161"/>
      <c r="AC34" s="153"/>
      <c r="AD34" s="28"/>
      <c r="AE34" s="13"/>
      <c r="AF34" s="47"/>
      <c r="AG34" s="47"/>
      <c r="AH34" s="47"/>
    </row>
    <row r="35" spans="1:34" ht="15.6" customHeight="1" thickBot="1" x14ac:dyDescent="0.25">
      <c r="A35" s="155">
        <v>209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1"/>
      <c r="AD35" s="52"/>
      <c r="AE35" s="3"/>
      <c r="AF35" s="47"/>
      <c r="AG35" s="47"/>
      <c r="AH35" s="47"/>
    </row>
    <row r="36" spans="1:34" ht="15.6" customHeight="1" x14ac:dyDescent="0.2">
      <c r="A36" s="156"/>
      <c r="B36" s="23" t="s">
        <v>5</v>
      </c>
      <c r="C36" s="78"/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94">
        <v>0</v>
      </c>
      <c r="K36" s="95">
        <v>0</v>
      </c>
      <c r="L36" s="96">
        <v>0</v>
      </c>
      <c r="M36" s="96">
        <v>0</v>
      </c>
      <c r="N36" s="96">
        <v>0</v>
      </c>
      <c r="O36" s="96">
        <v>0</v>
      </c>
      <c r="P36" s="96">
        <v>4</v>
      </c>
      <c r="Q36" s="96">
        <v>0</v>
      </c>
      <c r="R36" s="96">
        <v>1</v>
      </c>
      <c r="S36" s="96">
        <v>0</v>
      </c>
      <c r="T36" s="96">
        <v>2</v>
      </c>
      <c r="U36" s="96">
        <v>3</v>
      </c>
      <c r="V36" s="96">
        <v>4</v>
      </c>
      <c r="W36" s="96">
        <v>4</v>
      </c>
      <c r="X36" s="98">
        <v>2</v>
      </c>
      <c r="Y36" s="80">
        <v>0</v>
      </c>
      <c r="Z36" s="80">
        <v>1</v>
      </c>
      <c r="AA36" s="80">
        <v>0</v>
      </c>
      <c r="AB36" s="80">
        <v>1</v>
      </c>
      <c r="AC36" s="81">
        <v>1</v>
      </c>
      <c r="AD36" s="26" t="s">
        <v>6</v>
      </c>
      <c r="AE36" s="43"/>
      <c r="AF36" s="47"/>
      <c r="AG36" s="47"/>
      <c r="AH36" s="47"/>
    </row>
    <row r="37" spans="1:34" ht="15.6" customHeight="1" x14ac:dyDescent="0.2">
      <c r="A37" s="154">
        <v>14.15</v>
      </c>
      <c r="B37" s="24" t="s">
        <v>7</v>
      </c>
      <c r="C37" s="82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99">
        <v>0</v>
      </c>
      <c r="K37" s="100">
        <v>6</v>
      </c>
      <c r="L37" s="101">
        <v>0</v>
      </c>
      <c r="M37" s="101">
        <v>0</v>
      </c>
      <c r="N37" s="101">
        <v>0</v>
      </c>
      <c r="O37" s="101">
        <v>8</v>
      </c>
      <c r="P37" s="101">
        <v>2</v>
      </c>
      <c r="Q37" s="101">
        <v>1</v>
      </c>
      <c r="R37" s="101">
        <v>1</v>
      </c>
      <c r="S37" s="101">
        <v>1</v>
      </c>
      <c r="T37" s="101">
        <v>0</v>
      </c>
      <c r="U37" s="101">
        <v>1</v>
      </c>
      <c r="V37" s="101">
        <v>0</v>
      </c>
      <c r="W37" s="101">
        <v>0</v>
      </c>
      <c r="X37" s="103">
        <v>2</v>
      </c>
      <c r="Y37" s="84">
        <v>1</v>
      </c>
      <c r="Z37" s="84">
        <v>0</v>
      </c>
      <c r="AA37" s="84">
        <v>0</v>
      </c>
      <c r="AB37" s="84">
        <v>0</v>
      </c>
      <c r="AC37" s="85"/>
      <c r="AD37" s="27">
        <f>SUM(C37:AB37)</f>
        <v>23</v>
      </c>
      <c r="AE37" s="12"/>
      <c r="AF37" s="47"/>
      <c r="AG37" s="47"/>
      <c r="AH37" s="47"/>
    </row>
    <row r="38" spans="1:34" ht="15.6" customHeight="1" x14ac:dyDescent="0.2">
      <c r="A38" s="162" t="s">
        <v>43</v>
      </c>
      <c r="B38" s="24" t="s">
        <v>8</v>
      </c>
      <c r="C38" s="82">
        <f>C37</f>
        <v>0</v>
      </c>
      <c r="D38" s="86">
        <f t="shared" ref="D38:W38" si="10">C38-D36+D37</f>
        <v>0</v>
      </c>
      <c r="E38" s="86">
        <f t="shared" si="10"/>
        <v>0</v>
      </c>
      <c r="F38" s="86">
        <f t="shared" si="10"/>
        <v>0</v>
      </c>
      <c r="G38" s="86">
        <f t="shared" si="10"/>
        <v>0</v>
      </c>
      <c r="H38" s="86">
        <f t="shared" si="10"/>
        <v>0</v>
      </c>
      <c r="I38" s="86">
        <f t="shared" si="10"/>
        <v>0</v>
      </c>
      <c r="J38" s="104">
        <f t="shared" si="10"/>
        <v>0</v>
      </c>
      <c r="K38" s="105">
        <f t="shared" si="10"/>
        <v>6</v>
      </c>
      <c r="L38" s="106">
        <f t="shared" si="10"/>
        <v>6</v>
      </c>
      <c r="M38" s="106">
        <f t="shared" si="10"/>
        <v>6</v>
      </c>
      <c r="N38" s="106">
        <f t="shared" si="10"/>
        <v>6</v>
      </c>
      <c r="O38" s="106">
        <f t="shared" si="10"/>
        <v>14</v>
      </c>
      <c r="P38" s="106">
        <f t="shared" si="10"/>
        <v>12</v>
      </c>
      <c r="Q38" s="106">
        <f t="shared" si="10"/>
        <v>13</v>
      </c>
      <c r="R38" s="106">
        <f t="shared" si="10"/>
        <v>13</v>
      </c>
      <c r="S38" s="106">
        <f t="shared" si="10"/>
        <v>14</v>
      </c>
      <c r="T38" s="106">
        <f t="shared" si="10"/>
        <v>12</v>
      </c>
      <c r="U38" s="106">
        <f t="shared" si="10"/>
        <v>10</v>
      </c>
      <c r="V38" s="106">
        <f t="shared" si="10"/>
        <v>6</v>
      </c>
      <c r="W38" s="106">
        <f t="shared" si="10"/>
        <v>2</v>
      </c>
      <c r="X38" s="108">
        <f>W38-X36+X37</f>
        <v>2</v>
      </c>
      <c r="Y38" s="87">
        <f t="shared" ref="Y38:AB38" si="11">X38-Y36+Y37</f>
        <v>3</v>
      </c>
      <c r="Z38" s="87">
        <f t="shared" si="11"/>
        <v>2</v>
      </c>
      <c r="AA38" s="87">
        <f t="shared" si="11"/>
        <v>2</v>
      </c>
      <c r="AB38" s="87">
        <f t="shared" si="11"/>
        <v>1</v>
      </c>
      <c r="AC38" s="88">
        <f>AB38-AC36</f>
        <v>0</v>
      </c>
      <c r="AD38" s="28"/>
      <c r="AE38" s="3">
        <f>MAX(C38:AC38)</f>
        <v>14</v>
      </c>
      <c r="AF38" s="47"/>
      <c r="AG38" s="47"/>
      <c r="AH38" s="47"/>
    </row>
    <row r="39" spans="1:34" ht="15.6" customHeight="1" x14ac:dyDescent="0.2">
      <c r="A39" s="163"/>
      <c r="B39" s="24" t="s">
        <v>9</v>
      </c>
      <c r="C39" s="157"/>
      <c r="D39" s="158"/>
      <c r="E39" s="158"/>
      <c r="F39" s="89">
        <v>14.19</v>
      </c>
      <c r="G39" s="158"/>
      <c r="H39" s="158"/>
      <c r="I39" s="158"/>
      <c r="J39" s="158"/>
      <c r="K39" s="158"/>
      <c r="L39" s="109">
        <v>14.28</v>
      </c>
      <c r="M39" s="158"/>
      <c r="N39" s="158"/>
      <c r="O39" s="158"/>
      <c r="P39" s="109">
        <v>14.32</v>
      </c>
      <c r="Q39" s="158"/>
      <c r="R39" s="158"/>
      <c r="S39" s="158"/>
      <c r="T39" s="158"/>
      <c r="U39" s="109">
        <v>14.41</v>
      </c>
      <c r="V39" s="158"/>
      <c r="W39" s="158"/>
      <c r="X39" s="111">
        <v>14.48</v>
      </c>
      <c r="Y39" s="158"/>
      <c r="Z39" s="158"/>
      <c r="AA39" s="158"/>
      <c r="AB39" s="158"/>
      <c r="AC39" s="159">
        <v>14.54</v>
      </c>
      <c r="AD39" s="29">
        <f>54-15</f>
        <v>39</v>
      </c>
      <c r="AE39" s="12"/>
      <c r="AF39" s="47"/>
      <c r="AG39" s="47"/>
      <c r="AH39" s="47"/>
    </row>
    <row r="40" spans="1:34" ht="15.6" customHeight="1" x14ac:dyDescent="0.2">
      <c r="A40" s="164"/>
      <c r="B40" s="25" t="s">
        <v>10</v>
      </c>
      <c r="C40" s="160">
        <v>14.15</v>
      </c>
      <c r="D40" s="161"/>
      <c r="E40" s="161"/>
      <c r="F40" s="90">
        <f>F39</f>
        <v>14.19</v>
      </c>
      <c r="G40" s="161"/>
      <c r="H40" s="161"/>
      <c r="I40" s="161"/>
      <c r="J40" s="161"/>
      <c r="K40" s="161"/>
      <c r="L40" s="112">
        <f>L39</f>
        <v>14.28</v>
      </c>
      <c r="M40" s="161"/>
      <c r="N40" s="161"/>
      <c r="O40" s="161"/>
      <c r="P40" s="112">
        <f>P39</f>
        <v>14.32</v>
      </c>
      <c r="Q40" s="161"/>
      <c r="R40" s="161"/>
      <c r="S40" s="161"/>
      <c r="T40" s="161"/>
      <c r="U40" s="112">
        <f>U39</f>
        <v>14.41</v>
      </c>
      <c r="V40" s="161"/>
      <c r="W40" s="161"/>
      <c r="X40" s="114">
        <f>X39</f>
        <v>14.48</v>
      </c>
      <c r="Y40" s="161"/>
      <c r="Z40" s="161"/>
      <c r="AA40" s="161"/>
      <c r="AB40" s="161"/>
      <c r="AC40" s="153"/>
      <c r="AD40" s="28"/>
      <c r="AE40" s="13"/>
      <c r="AF40" s="47"/>
      <c r="AG40" s="47"/>
      <c r="AH40" s="47"/>
    </row>
    <row r="41" spans="1:34" ht="15.6" customHeight="1" thickBot="1" x14ac:dyDescent="0.25">
      <c r="A41" s="155">
        <v>209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1"/>
      <c r="AD41" s="52"/>
      <c r="AE41" s="3"/>
      <c r="AF41" s="47"/>
      <c r="AG41" s="47"/>
      <c r="AH41" s="47"/>
    </row>
    <row r="42" spans="1:34" ht="15.6" customHeight="1" x14ac:dyDescent="0.2">
      <c r="A42" s="156"/>
      <c r="B42" s="23" t="s">
        <v>5</v>
      </c>
      <c r="C42" s="78"/>
      <c r="D42" s="79" t="s">
        <v>45</v>
      </c>
      <c r="E42" s="79" t="s">
        <v>45</v>
      </c>
      <c r="F42" s="79" t="s">
        <v>45</v>
      </c>
      <c r="G42" s="79" t="s">
        <v>45</v>
      </c>
      <c r="H42" s="79" t="s">
        <v>45</v>
      </c>
      <c r="I42" s="79" t="s">
        <v>45</v>
      </c>
      <c r="J42" s="94" t="s">
        <v>45</v>
      </c>
      <c r="K42" s="95" t="s">
        <v>45</v>
      </c>
      <c r="L42" s="96" t="s">
        <v>45</v>
      </c>
      <c r="M42" s="96">
        <v>0</v>
      </c>
      <c r="N42" s="96">
        <v>0</v>
      </c>
      <c r="O42" s="96">
        <v>0</v>
      </c>
      <c r="P42" s="96">
        <v>0</v>
      </c>
      <c r="Q42" s="96">
        <v>0</v>
      </c>
      <c r="R42" s="96">
        <v>0</v>
      </c>
      <c r="S42" s="96">
        <v>0</v>
      </c>
      <c r="T42" s="96">
        <v>3</v>
      </c>
      <c r="U42" s="96">
        <v>0</v>
      </c>
      <c r="V42" s="96">
        <v>0</v>
      </c>
      <c r="W42" s="96">
        <v>2</v>
      </c>
      <c r="X42" s="98">
        <v>0</v>
      </c>
      <c r="Y42" s="80">
        <v>2</v>
      </c>
      <c r="Z42" s="80">
        <v>3</v>
      </c>
      <c r="AA42" s="80">
        <v>0</v>
      </c>
      <c r="AB42" s="80">
        <v>0</v>
      </c>
      <c r="AC42" s="81">
        <v>1</v>
      </c>
      <c r="AD42" s="26" t="s">
        <v>6</v>
      </c>
      <c r="AE42" s="43"/>
      <c r="AF42" s="47"/>
      <c r="AG42" s="47"/>
      <c r="AH42" s="47"/>
    </row>
    <row r="43" spans="1:34" ht="15.6" customHeight="1" x14ac:dyDescent="0.2">
      <c r="A43" s="154">
        <v>15.5</v>
      </c>
      <c r="B43" s="24" t="s">
        <v>7</v>
      </c>
      <c r="C43" s="82" t="s">
        <v>45</v>
      </c>
      <c r="D43" s="83" t="s">
        <v>45</v>
      </c>
      <c r="E43" s="83" t="s">
        <v>45</v>
      </c>
      <c r="F43" s="83" t="s">
        <v>45</v>
      </c>
      <c r="G43" s="83" t="s">
        <v>45</v>
      </c>
      <c r="H43" s="83" t="s">
        <v>45</v>
      </c>
      <c r="I43" s="83" t="s">
        <v>45</v>
      </c>
      <c r="J43" s="99" t="s">
        <v>45</v>
      </c>
      <c r="K43" s="100" t="s">
        <v>45</v>
      </c>
      <c r="L43" s="101">
        <v>0</v>
      </c>
      <c r="M43" s="101">
        <v>0</v>
      </c>
      <c r="N43" s="101">
        <v>0</v>
      </c>
      <c r="O43" s="101">
        <v>0</v>
      </c>
      <c r="P43" s="101">
        <v>3</v>
      </c>
      <c r="Q43" s="101">
        <v>0</v>
      </c>
      <c r="R43" s="101">
        <v>3</v>
      </c>
      <c r="S43" s="101">
        <v>0</v>
      </c>
      <c r="T43" s="101">
        <v>1</v>
      </c>
      <c r="U43" s="101">
        <v>2</v>
      </c>
      <c r="V43" s="101">
        <v>2</v>
      </c>
      <c r="W43" s="101">
        <v>0</v>
      </c>
      <c r="X43" s="103">
        <v>0</v>
      </c>
      <c r="Y43" s="84">
        <v>0</v>
      </c>
      <c r="Z43" s="84">
        <v>0</v>
      </c>
      <c r="AA43" s="84">
        <v>0</v>
      </c>
      <c r="AB43" s="84">
        <v>0</v>
      </c>
      <c r="AC43" s="85"/>
      <c r="AD43" s="27">
        <f>SUM(C43:AB43)</f>
        <v>11</v>
      </c>
      <c r="AE43" s="12"/>
      <c r="AF43" s="47"/>
      <c r="AG43" s="47"/>
      <c r="AH43" s="47"/>
    </row>
    <row r="44" spans="1:34" ht="15.6" customHeight="1" x14ac:dyDescent="0.2">
      <c r="A44" s="162" t="s">
        <v>44</v>
      </c>
      <c r="B44" s="24" t="s">
        <v>8</v>
      </c>
      <c r="C44" s="82" t="s">
        <v>45</v>
      </c>
      <c r="D44" s="86" t="s">
        <v>45</v>
      </c>
      <c r="E44" s="86" t="s">
        <v>45</v>
      </c>
      <c r="F44" s="86" t="s">
        <v>45</v>
      </c>
      <c r="G44" s="86" t="s">
        <v>45</v>
      </c>
      <c r="H44" s="86" t="s">
        <v>45</v>
      </c>
      <c r="I44" s="86" t="s">
        <v>45</v>
      </c>
      <c r="J44" s="104" t="s">
        <v>45</v>
      </c>
      <c r="K44" s="105" t="s">
        <v>45</v>
      </c>
      <c r="L44" s="106">
        <f>L43</f>
        <v>0</v>
      </c>
      <c r="M44" s="106">
        <f t="shared" ref="M44:W44" si="12">L44-M42+M43</f>
        <v>0</v>
      </c>
      <c r="N44" s="106">
        <f t="shared" si="12"/>
        <v>0</v>
      </c>
      <c r="O44" s="106">
        <f t="shared" si="12"/>
        <v>0</v>
      </c>
      <c r="P44" s="106">
        <f t="shared" si="12"/>
        <v>3</v>
      </c>
      <c r="Q44" s="106">
        <f t="shared" si="12"/>
        <v>3</v>
      </c>
      <c r="R44" s="106">
        <f t="shared" si="12"/>
        <v>6</v>
      </c>
      <c r="S44" s="106">
        <f t="shared" si="12"/>
        <v>6</v>
      </c>
      <c r="T44" s="106">
        <f t="shared" si="12"/>
        <v>4</v>
      </c>
      <c r="U44" s="106">
        <f t="shared" si="12"/>
        <v>6</v>
      </c>
      <c r="V44" s="106">
        <f t="shared" si="12"/>
        <v>8</v>
      </c>
      <c r="W44" s="106">
        <f t="shared" si="12"/>
        <v>6</v>
      </c>
      <c r="X44" s="108">
        <f>W44-X42+X43</f>
        <v>6</v>
      </c>
      <c r="Y44" s="87">
        <f t="shared" ref="Y44:AB44" si="13">X44-Y42+Y43</f>
        <v>4</v>
      </c>
      <c r="Z44" s="87">
        <f t="shared" si="13"/>
        <v>1</v>
      </c>
      <c r="AA44" s="87">
        <f t="shared" si="13"/>
        <v>1</v>
      </c>
      <c r="AB44" s="87">
        <f t="shared" si="13"/>
        <v>1</v>
      </c>
      <c r="AC44" s="88">
        <f>AB44-AC42</f>
        <v>0</v>
      </c>
      <c r="AD44" s="28"/>
      <c r="AE44" s="3">
        <f>MAX(C44:AC44)</f>
        <v>8</v>
      </c>
      <c r="AF44" s="47"/>
      <c r="AG44" s="47"/>
      <c r="AH44" s="47"/>
    </row>
    <row r="45" spans="1:34" ht="15.6" customHeight="1" x14ac:dyDescent="0.2">
      <c r="A45" s="163"/>
      <c r="B45" s="24" t="s">
        <v>9</v>
      </c>
      <c r="C45" s="157"/>
      <c r="D45" s="158"/>
      <c r="E45" s="158"/>
      <c r="F45" s="89" t="s">
        <v>45</v>
      </c>
      <c r="G45" s="158"/>
      <c r="H45" s="158"/>
      <c r="I45" s="158"/>
      <c r="J45" s="158"/>
      <c r="K45" s="158"/>
      <c r="L45" s="109">
        <v>15.5</v>
      </c>
      <c r="M45" s="158"/>
      <c r="N45" s="158"/>
      <c r="O45" s="158"/>
      <c r="P45" s="109">
        <v>15.54</v>
      </c>
      <c r="Q45" s="158"/>
      <c r="R45" s="158"/>
      <c r="S45" s="158"/>
      <c r="T45" s="158"/>
      <c r="U45" s="109">
        <v>16.03</v>
      </c>
      <c r="V45" s="158"/>
      <c r="W45" s="158"/>
      <c r="X45" s="111">
        <v>16.079999999999998</v>
      </c>
      <c r="Y45" s="158"/>
      <c r="Z45" s="158"/>
      <c r="AA45" s="158"/>
      <c r="AB45" s="158"/>
      <c r="AC45" s="159">
        <v>16.149999999999999</v>
      </c>
      <c r="AD45" s="29">
        <v>25</v>
      </c>
      <c r="AE45" s="12"/>
      <c r="AF45" s="47"/>
      <c r="AG45" s="47"/>
      <c r="AH45" s="47"/>
    </row>
    <row r="46" spans="1:34" ht="15.6" customHeight="1" x14ac:dyDescent="0.2">
      <c r="A46" s="164"/>
      <c r="B46" s="25" t="s">
        <v>10</v>
      </c>
      <c r="C46" s="160" t="s">
        <v>45</v>
      </c>
      <c r="D46" s="161"/>
      <c r="E46" s="161"/>
      <c r="F46" s="90" t="s">
        <v>45</v>
      </c>
      <c r="G46" s="161"/>
      <c r="H46" s="161"/>
      <c r="I46" s="161"/>
      <c r="J46" s="161"/>
      <c r="K46" s="161"/>
      <c r="L46" s="112" t="s">
        <v>45</v>
      </c>
      <c r="M46" s="161"/>
      <c r="N46" s="161"/>
      <c r="O46" s="161"/>
      <c r="P46" s="112">
        <f>P45</f>
        <v>15.54</v>
      </c>
      <c r="Q46" s="161"/>
      <c r="R46" s="161"/>
      <c r="S46" s="161"/>
      <c r="T46" s="161"/>
      <c r="U46" s="112">
        <f>U45</f>
        <v>16.03</v>
      </c>
      <c r="V46" s="161"/>
      <c r="W46" s="161"/>
      <c r="X46" s="114">
        <f>X45</f>
        <v>16.079999999999998</v>
      </c>
      <c r="Y46" s="161"/>
      <c r="Z46" s="161"/>
      <c r="AA46" s="161"/>
      <c r="AB46" s="161"/>
      <c r="AC46" s="153"/>
      <c r="AD46" s="28"/>
      <c r="AE46" s="13"/>
      <c r="AF46" s="47"/>
      <c r="AG46" s="47"/>
      <c r="AH46" s="47"/>
    </row>
    <row r="47" spans="1:34" ht="15.6" customHeight="1" thickBot="1" x14ac:dyDescent="0.25">
      <c r="A47" s="155">
        <v>218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52"/>
      <c r="AE47" s="3"/>
      <c r="AF47" s="47"/>
      <c r="AG47" s="47"/>
      <c r="AH47" s="47"/>
    </row>
    <row r="48" spans="1:34" ht="15.6" customHeight="1" x14ac:dyDescent="0.2">
      <c r="A48" s="156"/>
      <c r="B48" s="23" t="s">
        <v>5</v>
      </c>
      <c r="C48" s="78"/>
      <c r="D48" s="79" t="s">
        <v>45</v>
      </c>
      <c r="E48" s="79" t="s">
        <v>45</v>
      </c>
      <c r="F48" s="79" t="s">
        <v>45</v>
      </c>
      <c r="G48" s="79" t="s">
        <v>45</v>
      </c>
      <c r="H48" s="79" t="s">
        <v>45</v>
      </c>
      <c r="I48" s="79" t="s">
        <v>45</v>
      </c>
      <c r="J48" s="94" t="s">
        <v>45</v>
      </c>
      <c r="K48" s="95" t="s">
        <v>45</v>
      </c>
      <c r="L48" s="96" t="s">
        <v>45</v>
      </c>
      <c r="M48" s="96">
        <v>0</v>
      </c>
      <c r="N48" s="96">
        <v>0</v>
      </c>
      <c r="O48" s="96">
        <v>0</v>
      </c>
      <c r="P48" s="96">
        <v>0</v>
      </c>
      <c r="Q48" s="96">
        <v>0</v>
      </c>
      <c r="R48" s="96">
        <v>0</v>
      </c>
      <c r="S48" s="96">
        <v>0</v>
      </c>
      <c r="T48" s="96">
        <v>10</v>
      </c>
      <c r="U48" s="96">
        <v>4</v>
      </c>
      <c r="V48" s="96" t="s">
        <v>45</v>
      </c>
      <c r="W48" s="96" t="s">
        <v>45</v>
      </c>
      <c r="X48" s="98" t="s">
        <v>45</v>
      </c>
      <c r="Y48" s="80" t="s">
        <v>45</v>
      </c>
      <c r="Z48" s="80" t="s">
        <v>45</v>
      </c>
      <c r="AA48" s="80" t="s">
        <v>45</v>
      </c>
      <c r="AB48" s="80" t="s">
        <v>45</v>
      </c>
      <c r="AC48" s="81" t="s">
        <v>45</v>
      </c>
      <c r="AD48" s="26" t="s">
        <v>6</v>
      </c>
      <c r="AE48" s="43"/>
      <c r="AF48" s="47"/>
      <c r="AG48" s="47"/>
      <c r="AH48" s="47"/>
    </row>
    <row r="49" spans="1:34" ht="15.6" customHeight="1" x14ac:dyDescent="0.2">
      <c r="A49" s="154">
        <v>16.25</v>
      </c>
      <c r="B49" s="24" t="s">
        <v>7</v>
      </c>
      <c r="C49" s="82" t="s">
        <v>45</v>
      </c>
      <c r="D49" s="83" t="s">
        <v>45</v>
      </c>
      <c r="E49" s="83" t="s">
        <v>45</v>
      </c>
      <c r="F49" s="83" t="s">
        <v>45</v>
      </c>
      <c r="G49" s="83" t="s">
        <v>45</v>
      </c>
      <c r="H49" s="83" t="s">
        <v>45</v>
      </c>
      <c r="I49" s="83" t="s">
        <v>45</v>
      </c>
      <c r="J49" s="99" t="s">
        <v>45</v>
      </c>
      <c r="K49" s="100" t="s">
        <v>45</v>
      </c>
      <c r="L49" s="101">
        <v>0</v>
      </c>
      <c r="M49" s="101">
        <v>0</v>
      </c>
      <c r="N49" s="101">
        <v>0</v>
      </c>
      <c r="O49" s="101">
        <v>4</v>
      </c>
      <c r="P49" s="101">
        <v>5</v>
      </c>
      <c r="Q49" s="101">
        <v>0</v>
      </c>
      <c r="R49" s="101">
        <v>3</v>
      </c>
      <c r="S49" s="101">
        <v>0</v>
      </c>
      <c r="T49" s="101">
        <v>2</v>
      </c>
      <c r="U49" s="101" t="s">
        <v>45</v>
      </c>
      <c r="V49" s="101" t="s">
        <v>45</v>
      </c>
      <c r="W49" s="101" t="s">
        <v>45</v>
      </c>
      <c r="X49" s="103" t="s">
        <v>45</v>
      </c>
      <c r="Y49" s="84" t="s">
        <v>45</v>
      </c>
      <c r="Z49" s="84" t="s">
        <v>45</v>
      </c>
      <c r="AA49" s="84" t="s">
        <v>45</v>
      </c>
      <c r="AB49" s="84" t="s">
        <v>45</v>
      </c>
      <c r="AC49" s="85"/>
      <c r="AD49" s="27">
        <f>SUM(C49:AB49)</f>
        <v>14</v>
      </c>
      <c r="AE49" s="12"/>
      <c r="AF49" s="47"/>
      <c r="AG49" s="47"/>
      <c r="AH49" s="47"/>
    </row>
    <row r="50" spans="1:34" ht="15.6" customHeight="1" x14ac:dyDescent="0.2">
      <c r="A50" s="162" t="s">
        <v>44</v>
      </c>
      <c r="B50" s="24" t="s">
        <v>8</v>
      </c>
      <c r="C50" s="82" t="s">
        <v>45</v>
      </c>
      <c r="D50" s="86" t="s">
        <v>45</v>
      </c>
      <c r="E50" s="86" t="s">
        <v>45</v>
      </c>
      <c r="F50" s="86" t="s">
        <v>45</v>
      </c>
      <c r="G50" s="86" t="s">
        <v>45</v>
      </c>
      <c r="H50" s="86" t="s">
        <v>45</v>
      </c>
      <c r="I50" s="86" t="s">
        <v>45</v>
      </c>
      <c r="J50" s="104" t="s">
        <v>45</v>
      </c>
      <c r="K50" s="105" t="s">
        <v>45</v>
      </c>
      <c r="L50" s="106">
        <f>L49</f>
        <v>0</v>
      </c>
      <c r="M50" s="106">
        <f t="shared" ref="M50:T50" si="14">L50-M48+M49</f>
        <v>0</v>
      </c>
      <c r="N50" s="106">
        <f t="shared" si="14"/>
        <v>0</v>
      </c>
      <c r="O50" s="106">
        <f t="shared" si="14"/>
        <v>4</v>
      </c>
      <c r="P50" s="106">
        <f t="shared" si="14"/>
        <v>9</v>
      </c>
      <c r="Q50" s="106">
        <f t="shared" si="14"/>
        <v>9</v>
      </c>
      <c r="R50" s="106">
        <f t="shared" si="14"/>
        <v>12</v>
      </c>
      <c r="S50" s="106">
        <f t="shared" si="14"/>
        <v>12</v>
      </c>
      <c r="T50" s="106">
        <f t="shared" si="14"/>
        <v>4</v>
      </c>
      <c r="U50" s="106">
        <f>T50-U48</f>
        <v>0</v>
      </c>
      <c r="V50" s="106" t="s">
        <v>45</v>
      </c>
      <c r="W50" s="106" t="s">
        <v>45</v>
      </c>
      <c r="X50" s="108" t="s">
        <v>45</v>
      </c>
      <c r="Y50" s="87" t="s">
        <v>45</v>
      </c>
      <c r="Z50" s="87" t="s">
        <v>45</v>
      </c>
      <c r="AA50" s="87" t="s">
        <v>45</v>
      </c>
      <c r="AB50" s="87" t="s">
        <v>45</v>
      </c>
      <c r="AC50" s="88" t="s">
        <v>45</v>
      </c>
      <c r="AD50" s="28"/>
      <c r="AE50" s="3">
        <f>MAX(C50:AC50)</f>
        <v>12</v>
      </c>
      <c r="AF50" s="47"/>
      <c r="AG50" s="47"/>
      <c r="AH50" s="47"/>
    </row>
    <row r="51" spans="1:34" ht="15.6" customHeight="1" x14ac:dyDescent="0.2">
      <c r="A51" s="163"/>
      <c r="B51" s="24" t="s">
        <v>9</v>
      </c>
      <c r="C51" s="157"/>
      <c r="D51" s="158"/>
      <c r="E51" s="158"/>
      <c r="F51" s="89" t="s">
        <v>45</v>
      </c>
      <c r="G51" s="158"/>
      <c r="H51" s="158"/>
      <c r="I51" s="158"/>
      <c r="J51" s="158"/>
      <c r="K51" s="158"/>
      <c r="L51" s="109">
        <v>16.25</v>
      </c>
      <c r="M51" s="158"/>
      <c r="N51" s="158"/>
      <c r="O51" s="158"/>
      <c r="P51" s="109">
        <v>16.28</v>
      </c>
      <c r="Q51" s="158"/>
      <c r="R51" s="158"/>
      <c r="S51" s="158"/>
      <c r="T51" s="158"/>
      <c r="U51" s="109">
        <v>16.36</v>
      </c>
      <c r="V51" s="158"/>
      <c r="W51" s="158"/>
      <c r="X51" s="111" t="s">
        <v>45</v>
      </c>
      <c r="Y51" s="158"/>
      <c r="Z51" s="158"/>
      <c r="AA51" s="158"/>
      <c r="AB51" s="158"/>
      <c r="AC51" s="159" t="s">
        <v>45</v>
      </c>
      <c r="AD51" s="29">
        <v>11</v>
      </c>
      <c r="AE51" s="12"/>
      <c r="AF51" s="47"/>
      <c r="AG51" s="47"/>
      <c r="AH51" s="47"/>
    </row>
    <row r="52" spans="1:34" ht="15.6" customHeight="1" x14ac:dyDescent="0.2">
      <c r="A52" s="164"/>
      <c r="B52" s="25" t="s">
        <v>10</v>
      </c>
      <c r="C52" s="160" t="s">
        <v>45</v>
      </c>
      <c r="D52" s="161"/>
      <c r="E52" s="161"/>
      <c r="F52" s="90" t="s">
        <v>45</v>
      </c>
      <c r="G52" s="161"/>
      <c r="H52" s="161"/>
      <c r="I52" s="161"/>
      <c r="J52" s="161"/>
      <c r="K52" s="161"/>
      <c r="L52" s="112" t="s">
        <v>45</v>
      </c>
      <c r="M52" s="161"/>
      <c r="N52" s="161"/>
      <c r="O52" s="161"/>
      <c r="P52" s="112">
        <v>16.29</v>
      </c>
      <c r="Q52" s="161"/>
      <c r="R52" s="161"/>
      <c r="S52" s="161"/>
      <c r="T52" s="161"/>
      <c r="U52" s="112" t="s">
        <v>45</v>
      </c>
      <c r="V52" s="161"/>
      <c r="W52" s="161"/>
      <c r="X52" s="114" t="s">
        <v>45</v>
      </c>
      <c r="Y52" s="161"/>
      <c r="Z52" s="161"/>
      <c r="AA52" s="161"/>
      <c r="AB52" s="161"/>
      <c r="AC52" s="153"/>
      <c r="AD52" s="28"/>
      <c r="AE52" s="13"/>
      <c r="AF52" s="47"/>
      <c r="AG52" s="47"/>
      <c r="AH52" s="47"/>
    </row>
    <row r="53" spans="1:34" ht="15.6" customHeight="1" thickBot="1" x14ac:dyDescent="0.25">
      <c r="A53" s="155">
        <v>201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  <c r="AD53" s="52"/>
      <c r="AE53" s="3"/>
      <c r="AF53" s="47"/>
      <c r="AG53" s="47"/>
      <c r="AH53" s="47"/>
    </row>
    <row r="54" spans="1:34" ht="15.6" customHeight="1" x14ac:dyDescent="0.2">
      <c r="A54" s="156"/>
      <c r="B54" s="23" t="s">
        <v>5</v>
      </c>
      <c r="C54" s="78"/>
      <c r="D54" s="79" t="s">
        <v>45</v>
      </c>
      <c r="E54" s="79" t="s">
        <v>45</v>
      </c>
      <c r="F54" s="79" t="s">
        <v>45</v>
      </c>
      <c r="G54" s="79" t="s">
        <v>45</v>
      </c>
      <c r="H54" s="79" t="s">
        <v>45</v>
      </c>
      <c r="I54" s="79" t="s">
        <v>45</v>
      </c>
      <c r="J54" s="94" t="s">
        <v>45</v>
      </c>
      <c r="K54" s="95" t="s">
        <v>45</v>
      </c>
      <c r="L54" s="96" t="s">
        <v>45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1</v>
      </c>
      <c r="S54" s="96">
        <v>0</v>
      </c>
      <c r="T54" s="96">
        <v>0</v>
      </c>
      <c r="U54" s="96">
        <v>4</v>
      </c>
      <c r="V54" s="96">
        <v>0</v>
      </c>
      <c r="W54" s="96">
        <v>2</v>
      </c>
      <c r="X54" s="98">
        <v>1</v>
      </c>
      <c r="Y54" s="80">
        <v>2</v>
      </c>
      <c r="Z54" s="80">
        <v>3</v>
      </c>
      <c r="AA54" s="80">
        <v>7</v>
      </c>
      <c r="AB54" s="80">
        <v>1</v>
      </c>
      <c r="AC54" s="81">
        <v>4</v>
      </c>
      <c r="AD54" s="26" t="s">
        <v>6</v>
      </c>
      <c r="AE54" s="43"/>
      <c r="AF54" s="47"/>
      <c r="AG54" s="47"/>
      <c r="AH54" s="47"/>
    </row>
    <row r="55" spans="1:34" ht="15.6" customHeight="1" x14ac:dyDescent="0.2">
      <c r="A55" s="154">
        <v>17.25</v>
      </c>
      <c r="B55" s="24" t="s">
        <v>7</v>
      </c>
      <c r="C55" s="82" t="s">
        <v>45</v>
      </c>
      <c r="D55" s="83" t="s">
        <v>45</v>
      </c>
      <c r="E55" s="83" t="s">
        <v>45</v>
      </c>
      <c r="F55" s="83" t="s">
        <v>45</v>
      </c>
      <c r="G55" s="83" t="s">
        <v>45</v>
      </c>
      <c r="H55" s="83" t="s">
        <v>45</v>
      </c>
      <c r="I55" s="83" t="s">
        <v>45</v>
      </c>
      <c r="J55" s="99" t="s">
        <v>45</v>
      </c>
      <c r="K55" s="100" t="s">
        <v>45</v>
      </c>
      <c r="L55" s="101">
        <v>1</v>
      </c>
      <c r="M55" s="101">
        <v>0</v>
      </c>
      <c r="N55" s="101">
        <v>0</v>
      </c>
      <c r="O55" s="101">
        <v>4</v>
      </c>
      <c r="P55" s="101">
        <v>1</v>
      </c>
      <c r="Q55" s="101">
        <v>0</v>
      </c>
      <c r="R55" s="101">
        <v>9</v>
      </c>
      <c r="S55" s="101">
        <v>1</v>
      </c>
      <c r="T55" s="101">
        <v>1</v>
      </c>
      <c r="U55" s="101">
        <v>3</v>
      </c>
      <c r="V55" s="101">
        <v>2</v>
      </c>
      <c r="W55" s="101">
        <v>1</v>
      </c>
      <c r="X55" s="103">
        <v>0</v>
      </c>
      <c r="Y55" s="84">
        <v>0</v>
      </c>
      <c r="Z55" s="84">
        <v>0</v>
      </c>
      <c r="AA55" s="84">
        <v>2</v>
      </c>
      <c r="AB55" s="84">
        <v>0</v>
      </c>
      <c r="AC55" s="85"/>
      <c r="AD55" s="27">
        <f>SUM(C55:AB55)</f>
        <v>25</v>
      </c>
      <c r="AE55" s="12"/>
      <c r="AF55" s="47"/>
      <c r="AG55" s="47"/>
      <c r="AH55" s="47"/>
    </row>
    <row r="56" spans="1:34" ht="15.6" customHeight="1" x14ac:dyDescent="0.2">
      <c r="A56" s="162" t="s">
        <v>44</v>
      </c>
      <c r="B56" s="24" t="s">
        <v>8</v>
      </c>
      <c r="C56" s="82" t="s">
        <v>45</v>
      </c>
      <c r="D56" s="86" t="s">
        <v>45</v>
      </c>
      <c r="E56" s="86" t="s">
        <v>45</v>
      </c>
      <c r="F56" s="86" t="s">
        <v>45</v>
      </c>
      <c r="G56" s="86" t="s">
        <v>45</v>
      </c>
      <c r="H56" s="86" t="s">
        <v>45</v>
      </c>
      <c r="I56" s="86" t="s">
        <v>45</v>
      </c>
      <c r="J56" s="104" t="s">
        <v>45</v>
      </c>
      <c r="K56" s="105" t="s">
        <v>45</v>
      </c>
      <c r="L56" s="106">
        <f>L55</f>
        <v>1</v>
      </c>
      <c r="M56" s="106">
        <f t="shared" ref="M56:W56" si="15">L56-M54+M55</f>
        <v>1</v>
      </c>
      <c r="N56" s="106">
        <f t="shared" si="15"/>
        <v>1</v>
      </c>
      <c r="O56" s="106">
        <f t="shared" si="15"/>
        <v>5</v>
      </c>
      <c r="P56" s="106">
        <f t="shared" si="15"/>
        <v>6</v>
      </c>
      <c r="Q56" s="106">
        <f t="shared" si="15"/>
        <v>6</v>
      </c>
      <c r="R56" s="106">
        <f t="shared" si="15"/>
        <v>14</v>
      </c>
      <c r="S56" s="106">
        <f t="shared" si="15"/>
        <v>15</v>
      </c>
      <c r="T56" s="106">
        <f t="shared" si="15"/>
        <v>16</v>
      </c>
      <c r="U56" s="106">
        <f t="shared" si="15"/>
        <v>15</v>
      </c>
      <c r="V56" s="106">
        <f t="shared" si="15"/>
        <v>17</v>
      </c>
      <c r="W56" s="106">
        <f t="shared" si="15"/>
        <v>16</v>
      </c>
      <c r="X56" s="108">
        <f>W56-X54+X55</f>
        <v>15</v>
      </c>
      <c r="Y56" s="87">
        <f t="shared" ref="Y56:AB56" si="16">X56-Y54+Y55</f>
        <v>13</v>
      </c>
      <c r="Z56" s="87">
        <f t="shared" si="16"/>
        <v>10</v>
      </c>
      <c r="AA56" s="87">
        <f t="shared" si="16"/>
        <v>5</v>
      </c>
      <c r="AB56" s="87">
        <f t="shared" si="16"/>
        <v>4</v>
      </c>
      <c r="AC56" s="88">
        <f>AB56-AC54</f>
        <v>0</v>
      </c>
      <c r="AD56" s="28"/>
      <c r="AE56" s="3">
        <f>MAX(C56:AC56)</f>
        <v>17</v>
      </c>
      <c r="AF56" s="47"/>
      <c r="AG56" s="47"/>
      <c r="AH56" s="47"/>
    </row>
    <row r="57" spans="1:34" ht="15.6" customHeight="1" x14ac:dyDescent="0.2">
      <c r="A57" s="163"/>
      <c r="B57" s="24" t="s">
        <v>9</v>
      </c>
      <c r="C57" s="157"/>
      <c r="D57" s="158"/>
      <c r="E57" s="158"/>
      <c r="F57" s="89" t="s">
        <v>45</v>
      </c>
      <c r="G57" s="158"/>
      <c r="H57" s="158"/>
      <c r="I57" s="158"/>
      <c r="J57" s="158"/>
      <c r="K57" s="158"/>
      <c r="L57" s="109">
        <v>17.25</v>
      </c>
      <c r="M57" s="158"/>
      <c r="N57" s="158"/>
      <c r="O57" s="158"/>
      <c r="P57" s="109">
        <v>17.29</v>
      </c>
      <c r="Q57" s="158"/>
      <c r="R57" s="158"/>
      <c r="S57" s="158"/>
      <c r="T57" s="158"/>
      <c r="U57" s="109">
        <v>17.38</v>
      </c>
      <c r="V57" s="158"/>
      <c r="W57" s="158"/>
      <c r="X57" s="111">
        <v>17.45</v>
      </c>
      <c r="Y57" s="158"/>
      <c r="Z57" s="158"/>
      <c r="AA57" s="158"/>
      <c r="AB57" s="158"/>
      <c r="AC57" s="159">
        <v>17.510000000000002</v>
      </c>
      <c r="AD57" s="29">
        <v>26</v>
      </c>
      <c r="AE57" s="12"/>
      <c r="AF57" s="47"/>
      <c r="AG57" s="47"/>
      <c r="AH57" s="47"/>
    </row>
    <row r="58" spans="1:34" ht="15.6" customHeight="1" x14ac:dyDescent="0.2">
      <c r="A58" s="164"/>
      <c r="B58" s="25" t="s">
        <v>10</v>
      </c>
      <c r="C58" s="160" t="s">
        <v>45</v>
      </c>
      <c r="D58" s="161"/>
      <c r="E58" s="161"/>
      <c r="F58" s="90" t="s">
        <v>45</v>
      </c>
      <c r="G58" s="161"/>
      <c r="H58" s="161"/>
      <c r="I58" s="161"/>
      <c r="J58" s="161"/>
      <c r="K58" s="161"/>
      <c r="L58" s="112" t="s">
        <v>45</v>
      </c>
      <c r="M58" s="161"/>
      <c r="N58" s="161"/>
      <c r="O58" s="161"/>
      <c r="P58" s="112">
        <f>P57</f>
        <v>17.29</v>
      </c>
      <c r="Q58" s="161"/>
      <c r="R58" s="161"/>
      <c r="S58" s="161"/>
      <c r="T58" s="161"/>
      <c r="U58" s="112">
        <f>U57</f>
        <v>17.38</v>
      </c>
      <c r="V58" s="161"/>
      <c r="W58" s="161"/>
      <c r="X58" s="114">
        <f>X57</f>
        <v>17.45</v>
      </c>
      <c r="Y58" s="161"/>
      <c r="Z58" s="161"/>
      <c r="AA58" s="161"/>
      <c r="AB58" s="161"/>
      <c r="AC58" s="153"/>
      <c r="AD58" s="28"/>
      <c r="AE58" s="13"/>
      <c r="AF58" s="47"/>
      <c r="AG58" s="47"/>
      <c r="AH58" s="47"/>
    </row>
    <row r="59" spans="1:34" ht="15.6" customHeight="1" thickBot="1" x14ac:dyDescent="0.25">
      <c r="A59" s="155">
        <v>218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1"/>
      <c r="AD59" s="52"/>
      <c r="AE59" s="3"/>
      <c r="AF59" s="47"/>
      <c r="AG59" s="47"/>
      <c r="AH59" s="47"/>
    </row>
    <row r="60" spans="1:34" ht="15.6" customHeight="1" x14ac:dyDescent="0.2">
      <c r="A60" s="156"/>
      <c r="B60" s="23" t="s">
        <v>5</v>
      </c>
      <c r="C60" s="78"/>
      <c r="D60" s="79" t="s">
        <v>45</v>
      </c>
      <c r="E60" s="79" t="s">
        <v>45</v>
      </c>
      <c r="F60" s="79" t="s">
        <v>45</v>
      </c>
      <c r="G60" s="79" t="s">
        <v>45</v>
      </c>
      <c r="H60" s="79" t="s">
        <v>45</v>
      </c>
      <c r="I60" s="79" t="s">
        <v>45</v>
      </c>
      <c r="J60" s="94" t="s">
        <v>45</v>
      </c>
      <c r="K60" s="95" t="s">
        <v>45</v>
      </c>
      <c r="L60" s="96" t="s">
        <v>45</v>
      </c>
      <c r="M60" s="96">
        <v>0</v>
      </c>
      <c r="N60" s="96">
        <v>0</v>
      </c>
      <c r="O60" s="96">
        <v>0</v>
      </c>
      <c r="P60" s="96">
        <v>0</v>
      </c>
      <c r="Q60" s="96">
        <v>0</v>
      </c>
      <c r="R60" s="96">
        <v>1</v>
      </c>
      <c r="S60" s="96">
        <v>0</v>
      </c>
      <c r="T60" s="96">
        <v>0</v>
      </c>
      <c r="U60" s="96">
        <v>0</v>
      </c>
      <c r="V60" s="96">
        <v>0</v>
      </c>
      <c r="W60" s="96">
        <v>0</v>
      </c>
      <c r="X60" s="98">
        <v>0</v>
      </c>
      <c r="Y60" s="80">
        <v>0</v>
      </c>
      <c r="Z60" s="80">
        <v>1</v>
      </c>
      <c r="AA60" s="80">
        <v>1</v>
      </c>
      <c r="AB60" s="80">
        <v>1</v>
      </c>
      <c r="AC60" s="81">
        <v>8</v>
      </c>
      <c r="AD60" s="26" t="s">
        <v>6</v>
      </c>
      <c r="AE60" s="43"/>
      <c r="AF60" s="47"/>
      <c r="AG60" s="47"/>
      <c r="AH60" s="47"/>
    </row>
    <row r="61" spans="1:34" ht="15.6" customHeight="1" x14ac:dyDescent="0.2">
      <c r="A61" s="154">
        <v>20</v>
      </c>
      <c r="B61" s="24" t="s">
        <v>7</v>
      </c>
      <c r="C61" s="82" t="s">
        <v>45</v>
      </c>
      <c r="D61" s="83" t="s">
        <v>45</v>
      </c>
      <c r="E61" s="83" t="s">
        <v>45</v>
      </c>
      <c r="F61" s="83" t="s">
        <v>45</v>
      </c>
      <c r="G61" s="83" t="s">
        <v>45</v>
      </c>
      <c r="H61" s="83" t="s">
        <v>45</v>
      </c>
      <c r="I61" s="83" t="s">
        <v>45</v>
      </c>
      <c r="J61" s="99" t="s">
        <v>45</v>
      </c>
      <c r="K61" s="100" t="s">
        <v>45</v>
      </c>
      <c r="L61" s="101">
        <v>0</v>
      </c>
      <c r="M61" s="101">
        <v>1</v>
      </c>
      <c r="N61" s="101">
        <v>0</v>
      </c>
      <c r="O61" s="101">
        <v>3</v>
      </c>
      <c r="P61" s="101">
        <v>4</v>
      </c>
      <c r="Q61" s="101">
        <v>0</v>
      </c>
      <c r="R61" s="101">
        <v>1</v>
      </c>
      <c r="S61" s="101">
        <v>0</v>
      </c>
      <c r="T61" s="101">
        <v>0</v>
      </c>
      <c r="U61" s="101">
        <v>0</v>
      </c>
      <c r="V61" s="101">
        <v>2</v>
      </c>
      <c r="W61" s="101">
        <v>0</v>
      </c>
      <c r="X61" s="103">
        <v>1</v>
      </c>
      <c r="Y61" s="84">
        <v>0</v>
      </c>
      <c r="Z61" s="84">
        <v>0</v>
      </c>
      <c r="AA61" s="84">
        <v>0</v>
      </c>
      <c r="AB61" s="84">
        <v>0</v>
      </c>
      <c r="AC61" s="85"/>
      <c r="AD61" s="27">
        <f>SUM(C61:AB61)</f>
        <v>12</v>
      </c>
      <c r="AE61" s="12"/>
      <c r="AF61" s="47"/>
      <c r="AG61" s="47"/>
      <c r="AH61" s="47"/>
    </row>
    <row r="62" spans="1:34" ht="15.6" customHeight="1" x14ac:dyDescent="0.2">
      <c r="A62" s="162" t="s">
        <v>44</v>
      </c>
      <c r="B62" s="24" t="s">
        <v>8</v>
      </c>
      <c r="C62" s="82" t="s">
        <v>45</v>
      </c>
      <c r="D62" s="86" t="s">
        <v>45</v>
      </c>
      <c r="E62" s="86" t="s">
        <v>45</v>
      </c>
      <c r="F62" s="86" t="s">
        <v>45</v>
      </c>
      <c r="G62" s="86" t="s">
        <v>45</v>
      </c>
      <c r="H62" s="86" t="s">
        <v>45</v>
      </c>
      <c r="I62" s="86" t="s">
        <v>45</v>
      </c>
      <c r="J62" s="104" t="s">
        <v>45</v>
      </c>
      <c r="K62" s="105" t="s">
        <v>45</v>
      </c>
      <c r="L62" s="106">
        <f>L61</f>
        <v>0</v>
      </c>
      <c r="M62" s="106">
        <f t="shared" ref="M62:W62" si="17">L62-M60+M61</f>
        <v>1</v>
      </c>
      <c r="N62" s="106">
        <f t="shared" si="17"/>
        <v>1</v>
      </c>
      <c r="O62" s="106">
        <f t="shared" si="17"/>
        <v>4</v>
      </c>
      <c r="P62" s="106">
        <f t="shared" si="17"/>
        <v>8</v>
      </c>
      <c r="Q62" s="106">
        <f t="shared" si="17"/>
        <v>8</v>
      </c>
      <c r="R62" s="106">
        <f t="shared" si="17"/>
        <v>8</v>
      </c>
      <c r="S62" s="106">
        <f t="shared" si="17"/>
        <v>8</v>
      </c>
      <c r="T62" s="106">
        <f t="shared" si="17"/>
        <v>8</v>
      </c>
      <c r="U62" s="106">
        <f t="shared" si="17"/>
        <v>8</v>
      </c>
      <c r="V62" s="106">
        <f t="shared" si="17"/>
        <v>10</v>
      </c>
      <c r="W62" s="106">
        <f t="shared" si="17"/>
        <v>10</v>
      </c>
      <c r="X62" s="108">
        <f>W62-X60+X61</f>
        <v>11</v>
      </c>
      <c r="Y62" s="87">
        <f t="shared" ref="Y62:AB62" si="18">X62-Y60+Y61</f>
        <v>11</v>
      </c>
      <c r="Z62" s="87">
        <f t="shared" si="18"/>
        <v>10</v>
      </c>
      <c r="AA62" s="87">
        <f t="shared" si="18"/>
        <v>9</v>
      </c>
      <c r="AB62" s="87">
        <f t="shared" si="18"/>
        <v>8</v>
      </c>
      <c r="AC62" s="88">
        <f>AB62-AC60</f>
        <v>0</v>
      </c>
      <c r="AD62" s="28"/>
      <c r="AE62" s="3">
        <f>MAX(C62:AC62)</f>
        <v>11</v>
      </c>
      <c r="AF62" s="47"/>
      <c r="AG62" s="47"/>
      <c r="AH62" s="47"/>
    </row>
    <row r="63" spans="1:34" ht="15.6" customHeight="1" x14ac:dyDescent="0.2">
      <c r="A63" s="163"/>
      <c r="B63" s="24" t="s">
        <v>9</v>
      </c>
      <c r="C63" s="157"/>
      <c r="D63" s="158"/>
      <c r="E63" s="158"/>
      <c r="F63" s="89" t="s">
        <v>45</v>
      </c>
      <c r="G63" s="158"/>
      <c r="H63" s="158"/>
      <c r="I63" s="158"/>
      <c r="J63" s="158"/>
      <c r="K63" s="158"/>
      <c r="L63" s="109">
        <v>20</v>
      </c>
      <c r="M63" s="158"/>
      <c r="N63" s="158"/>
      <c r="O63" s="158"/>
      <c r="P63" s="109">
        <v>20.059999999999999</v>
      </c>
      <c r="Q63" s="158"/>
      <c r="R63" s="158"/>
      <c r="S63" s="158"/>
      <c r="T63" s="158"/>
      <c r="U63" s="109">
        <v>20.149999999999999</v>
      </c>
      <c r="V63" s="158"/>
      <c r="W63" s="158"/>
      <c r="X63" s="111">
        <v>20.239999999999998</v>
      </c>
      <c r="Y63" s="158"/>
      <c r="Z63" s="158"/>
      <c r="AA63" s="158"/>
      <c r="AB63" s="158"/>
      <c r="AC63" s="159">
        <v>20.3</v>
      </c>
      <c r="AD63" s="29">
        <v>30</v>
      </c>
      <c r="AE63" s="12"/>
      <c r="AF63" s="47"/>
      <c r="AG63" s="47"/>
      <c r="AH63" s="47"/>
    </row>
    <row r="64" spans="1:34" ht="15.6" customHeight="1" x14ac:dyDescent="0.2">
      <c r="A64" s="164"/>
      <c r="B64" s="25" t="s">
        <v>10</v>
      </c>
      <c r="C64" s="160" t="s">
        <v>45</v>
      </c>
      <c r="D64" s="161"/>
      <c r="E64" s="161"/>
      <c r="F64" s="90" t="s">
        <v>45</v>
      </c>
      <c r="G64" s="161"/>
      <c r="H64" s="161"/>
      <c r="I64" s="161"/>
      <c r="J64" s="161"/>
      <c r="K64" s="161"/>
      <c r="L64" s="112" t="s">
        <v>45</v>
      </c>
      <c r="M64" s="161"/>
      <c r="N64" s="161"/>
      <c r="O64" s="161"/>
      <c r="P64" s="112">
        <v>20.07</v>
      </c>
      <c r="Q64" s="161"/>
      <c r="R64" s="161"/>
      <c r="S64" s="161"/>
      <c r="T64" s="161"/>
      <c r="U64" s="112">
        <v>20.16</v>
      </c>
      <c r="V64" s="161"/>
      <c r="W64" s="161"/>
      <c r="X64" s="114">
        <v>20.25</v>
      </c>
      <c r="Y64" s="161"/>
      <c r="Z64" s="161"/>
      <c r="AA64" s="161"/>
      <c r="AB64" s="161"/>
      <c r="AC64" s="153"/>
      <c r="AD64" s="28"/>
      <c r="AE64" s="13"/>
      <c r="AF64" s="47"/>
      <c r="AG64" s="47"/>
      <c r="AH64" s="47"/>
    </row>
    <row r="65" spans="1:34" ht="15.6" customHeight="1" thickBot="1" x14ac:dyDescent="0.25">
      <c r="A65" s="155">
        <v>212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D65" s="52"/>
      <c r="AE65" s="3"/>
      <c r="AF65" s="47"/>
      <c r="AG65" s="47"/>
      <c r="AH65" s="47"/>
    </row>
    <row r="66" spans="1:34" ht="15.6" customHeight="1" x14ac:dyDescent="0.2">
      <c r="A66" s="156"/>
      <c r="B66" s="23" t="s">
        <v>5</v>
      </c>
      <c r="C66" s="78"/>
      <c r="D66" s="79" t="s">
        <v>45</v>
      </c>
      <c r="E66" s="79" t="s">
        <v>45</v>
      </c>
      <c r="F66" s="79" t="s">
        <v>45</v>
      </c>
      <c r="G66" s="79" t="s">
        <v>45</v>
      </c>
      <c r="H66" s="79" t="s">
        <v>45</v>
      </c>
      <c r="I66" s="79" t="s">
        <v>45</v>
      </c>
      <c r="J66" s="94" t="s">
        <v>45</v>
      </c>
      <c r="K66" s="95" t="s">
        <v>45</v>
      </c>
      <c r="L66" s="96">
        <v>0</v>
      </c>
      <c r="M66" s="96">
        <v>0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0</v>
      </c>
      <c r="U66" s="96">
        <v>0</v>
      </c>
      <c r="V66" s="96">
        <v>0</v>
      </c>
      <c r="W66" s="96">
        <v>0</v>
      </c>
      <c r="X66" s="98">
        <v>0</v>
      </c>
      <c r="Y66" s="80">
        <v>0</v>
      </c>
      <c r="Z66" s="80">
        <v>0</v>
      </c>
      <c r="AA66" s="80">
        <v>0</v>
      </c>
      <c r="AB66" s="80">
        <v>0</v>
      </c>
      <c r="AC66" s="81">
        <v>0</v>
      </c>
      <c r="AD66" s="26" t="s">
        <v>6</v>
      </c>
      <c r="AE66" s="43"/>
      <c r="AF66" s="47"/>
      <c r="AG66" s="47"/>
      <c r="AH66" s="47"/>
    </row>
    <row r="67" spans="1:34" ht="15.6" customHeight="1" x14ac:dyDescent="0.2">
      <c r="A67" s="154">
        <v>22.15</v>
      </c>
      <c r="B67" s="24" t="s">
        <v>7</v>
      </c>
      <c r="C67" s="82" t="s">
        <v>45</v>
      </c>
      <c r="D67" s="83" t="s">
        <v>45</v>
      </c>
      <c r="E67" s="83" t="s">
        <v>45</v>
      </c>
      <c r="F67" s="83" t="s">
        <v>45</v>
      </c>
      <c r="G67" s="83" t="s">
        <v>45</v>
      </c>
      <c r="H67" s="83" t="s">
        <v>45</v>
      </c>
      <c r="I67" s="83" t="s">
        <v>45</v>
      </c>
      <c r="J67" s="99" t="s">
        <v>45</v>
      </c>
      <c r="K67" s="100" t="s">
        <v>45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0</v>
      </c>
      <c r="W67" s="101">
        <v>0</v>
      </c>
      <c r="X67" s="103">
        <v>0</v>
      </c>
      <c r="Y67" s="84">
        <v>0</v>
      </c>
      <c r="Z67" s="84">
        <v>0</v>
      </c>
      <c r="AA67" s="84">
        <v>0</v>
      </c>
      <c r="AB67" s="84">
        <v>0</v>
      </c>
      <c r="AC67" s="85"/>
      <c r="AD67" s="27">
        <f>SUM(C67:AB67)</f>
        <v>0</v>
      </c>
      <c r="AE67" s="12"/>
      <c r="AF67" s="47"/>
      <c r="AG67" s="47"/>
      <c r="AH67" s="47"/>
    </row>
    <row r="68" spans="1:34" ht="15.6" customHeight="1" x14ac:dyDescent="0.2">
      <c r="A68" s="162" t="s">
        <v>43</v>
      </c>
      <c r="B68" s="24" t="s">
        <v>8</v>
      </c>
      <c r="C68" s="82" t="s">
        <v>45</v>
      </c>
      <c r="D68" s="86" t="s">
        <v>45</v>
      </c>
      <c r="E68" s="86" t="s">
        <v>45</v>
      </c>
      <c r="F68" s="86" t="s">
        <v>45</v>
      </c>
      <c r="G68" s="86" t="s">
        <v>45</v>
      </c>
      <c r="H68" s="86" t="s">
        <v>45</v>
      </c>
      <c r="I68" s="86" t="s">
        <v>45</v>
      </c>
      <c r="J68" s="104" t="s">
        <v>45</v>
      </c>
      <c r="K68" s="105" t="s">
        <v>45</v>
      </c>
      <c r="L68" s="106">
        <f>L67</f>
        <v>0</v>
      </c>
      <c r="M68" s="106">
        <f t="shared" ref="M68:W68" si="19">L68-M66+M67</f>
        <v>0</v>
      </c>
      <c r="N68" s="106">
        <f t="shared" si="19"/>
        <v>0</v>
      </c>
      <c r="O68" s="106">
        <f t="shared" si="19"/>
        <v>0</v>
      </c>
      <c r="P68" s="106">
        <f t="shared" si="19"/>
        <v>0</v>
      </c>
      <c r="Q68" s="106">
        <f t="shared" si="19"/>
        <v>0</v>
      </c>
      <c r="R68" s="106">
        <f t="shared" si="19"/>
        <v>0</v>
      </c>
      <c r="S68" s="106">
        <f t="shared" si="19"/>
        <v>0</v>
      </c>
      <c r="T68" s="106">
        <f t="shared" si="19"/>
        <v>0</v>
      </c>
      <c r="U68" s="106">
        <f t="shared" si="19"/>
        <v>0</v>
      </c>
      <c r="V68" s="106">
        <f t="shared" si="19"/>
        <v>0</v>
      </c>
      <c r="W68" s="106">
        <f t="shared" si="19"/>
        <v>0</v>
      </c>
      <c r="X68" s="108">
        <f>W68-X66+X67</f>
        <v>0</v>
      </c>
      <c r="Y68" s="87">
        <f t="shared" ref="Y68:AB68" si="20">X68-Y66+Y67</f>
        <v>0</v>
      </c>
      <c r="Z68" s="87">
        <f t="shared" si="20"/>
        <v>0</v>
      </c>
      <c r="AA68" s="87">
        <f t="shared" si="20"/>
        <v>0</v>
      </c>
      <c r="AB68" s="87">
        <f t="shared" si="20"/>
        <v>0</v>
      </c>
      <c r="AC68" s="88">
        <f>AB68-AC66</f>
        <v>0</v>
      </c>
      <c r="AD68" s="28"/>
      <c r="AE68" s="3">
        <f>MAX(C68:AC68)</f>
        <v>0</v>
      </c>
      <c r="AF68" s="47"/>
      <c r="AG68" s="47"/>
      <c r="AH68" s="47"/>
    </row>
    <row r="69" spans="1:34" ht="15.6" customHeight="1" x14ac:dyDescent="0.2">
      <c r="A69" s="163"/>
      <c r="B69" s="24" t="s">
        <v>9</v>
      </c>
      <c r="C69" s="157"/>
      <c r="D69" s="158"/>
      <c r="E69" s="158"/>
      <c r="F69" s="89" t="s">
        <v>45</v>
      </c>
      <c r="G69" s="158"/>
      <c r="H69" s="158"/>
      <c r="I69" s="158"/>
      <c r="J69" s="158"/>
      <c r="K69" s="158"/>
      <c r="L69" s="109">
        <v>22.31</v>
      </c>
      <c r="M69" s="158"/>
      <c r="N69" s="158"/>
      <c r="O69" s="158"/>
      <c r="P69" s="109">
        <v>22.34</v>
      </c>
      <c r="Q69" s="158"/>
      <c r="R69" s="158"/>
      <c r="S69" s="158"/>
      <c r="T69" s="158"/>
      <c r="U69" s="109">
        <v>22.42</v>
      </c>
      <c r="V69" s="158"/>
      <c r="W69" s="158"/>
      <c r="X69" s="111">
        <v>22.47</v>
      </c>
      <c r="Y69" s="158"/>
      <c r="Z69" s="158"/>
      <c r="AA69" s="158"/>
      <c r="AB69" s="158"/>
      <c r="AC69" s="159">
        <v>22.5</v>
      </c>
      <c r="AD69" s="29">
        <v>29</v>
      </c>
      <c r="AE69" s="12"/>
      <c r="AF69" s="47"/>
      <c r="AG69" s="47"/>
      <c r="AH69" s="47"/>
    </row>
    <row r="70" spans="1:34" ht="15.6" customHeight="1" x14ac:dyDescent="0.2">
      <c r="A70" s="164"/>
      <c r="B70" s="25" t="s">
        <v>10</v>
      </c>
      <c r="C70" s="160" t="s">
        <v>45</v>
      </c>
      <c r="D70" s="161"/>
      <c r="E70" s="161"/>
      <c r="F70" s="90" t="s">
        <v>45</v>
      </c>
      <c r="G70" s="161"/>
      <c r="H70" s="161"/>
      <c r="I70" s="161"/>
      <c r="J70" s="161"/>
      <c r="K70" s="161"/>
      <c r="L70" s="112">
        <f>L69</f>
        <v>22.31</v>
      </c>
      <c r="M70" s="161"/>
      <c r="N70" s="161"/>
      <c r="O70" s="161"/>
      <c r="P70" s="112">
        <v>22.35</v>
      </c>
      <c r="Q70" s="161"/>
      <c r="R70" s="161"/>
      <c r="S70" s="161"/>
      <c r="T70" s="161"/>
      <c r="U70" s="112">
        <v>22.43</v>
      </c>
      <c r="V70" s="161"/>
      <c r="W70" s="161"/>
      <c r="X70" s="114">
        <v>22.48</v>
      </c>
      <c r="Y70" s="161"/>
      <c r="Z70" s="161"/>
      <c r="AA70" s="161"/>
      <c r="AB70" s="161"/>
      <c r="AC70" s="153"/>
      <c r="AD70" s="28"/>
      <c r="AE70" s="13"/>
      <c r="AF70" s="47"/>
      <c r="AG70" s="47"/>
      <c r="AH70" s="47"/>
    </row>
    <row r="71" spans="1:34" ht="15.6" customHeight="1" thickBot="1" x14ac:dyDescent="0.25">
      <c r="A71" s="49">
        <v>212</v>
      </c>
      <c r="B71" s="49" t="s">
        <v>11</v>
      </c>
      <c r="C71" s="56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1"/>
      <c r="AD71" s="52"/>
      <c r="AE71" s="3"/>
      <c r="AF71" s="47"/>
      <c r="AG71" s="47"/>
      <c r="AH71" s="47"/>
    </row>
    <row r="72" spans="1:34" s="47" customFormat="1" ht="15.6" customHeight="1" x14ac:dyDescent="0.2">
      <c r="A72" s="61" t="s">
        <v>12</v>
      </c>
      <c r="B72" s="57"/>
      <c r="C72" s="4"/>
      <c r="D72" s="5">
        <f t="shared" ref="D72:AC72" si="21">SUMIF($B6:$B71,"l. wys.",D6:D71)</f>
        <v>0</v>
      </c>
      <c r="E72" s="5">
        <f t="shared" si="21"/>
        <v>0</v>
      </c>
      <c r="F72" s="5">
        <f t="shared" si="21"/>
        <v>0</v>
      </c>
      <c r="G72" s="5">
        <f t="shared" si="21"/>
        <v>0</v>
      </c>
      <c r="H72" s="5">
        <f t="shared" si="21"/>
        <v>0</v>
      </c>
      <c r="I72" s="5">
        <f t="shared" si="21"/>
        <v>0</v>
      </c>
      <c r="J72" s="5">
        <f t="shared" si="21"/>
        <v>0</v>
      </c>
      <c r="K72" s="5">
        <f t="shared" si="21"/>
        <v>0</v>
      </c>
      <c r="L72" s="5">
        <f t="shared" si="21"/>
        <v>0</v>
      </c>
      <c r="M72" s="5">
        <f t="shared" si="21"/>
        <v>2</v>
      </c>
      <c r="N72" s="5">
        <f t="shared" si="21"/>
        <v>0</v>
      </c>
      <c r="O72" s="5">
        <f t="shared" si="21"/>
        <v>0</v>
      </c>
      <c r="P72" s="5">
        <f t="shared" si="21"/>
        <v>12</v>
      </c>
      <c r="Q72" s="5">
        <f t="shared" si="21"/>
        <v>2</v>
      </c>
      <c r="R72" s="5">
        <f t="shared" si="21"/>
        <v>6</v>
      </c>
      <c r="S72" s="5">
        <f t="shared" si="21"/>
        <v>4</v>
      </c>
      <c r="T72" s="5">
        <f t="shared" si="21"/>
        <v>28</v>
      </c>
      <c r="U72" s="5">
        <f t="shared" si="21"/>
        <v>22</v>
      </c>
      <c r="V72" s="5">
        <f t="shared" si="21"/>
        <v>7</v>
      </c>
      <c r="W72" s="5">
        <f t="shared" si="21"/>
        <v>11</v>
      </c>
      <c r="X72" s="5">
        <f t="shared" si="21"/>
        <v>9</v>
      </c>
      <c r="Y72" s="5">
        <f t="shared" si="21"/>
        <v>9</v>
      </c>
      <c r="Z72" s="5">
        <f t="shared" si="21"/>
        <v>13</v>
      </c>
      <c r="AA72" s="5">
        <f t="shared" si="21"/>
        <v>15</v>
      </c>
      <c r="AB72" s="5">
        <f t="shared" si="21"/>
        <v>9</v>
      </c>
      <c r="AC72" s="5">
        <f t="shared" si="21"/>
        <v>34</v>
      </c>
      <c r="AD72" s="45" t="str">
        <f>"Σ: "&amp;SUM(C72:AC72)</f>
        <v>Σ: 183</v>
      </c>
      <c r="AE72" s="46"/>
    </row>
    <row r="73" spans="1:34" s="47" customFormat="1" ht="15.6" customHeight="1" thickBot="1" x14ac:dyDescent="0.25">
      <c r="A73" s="62" t="s">
        <v>13</v>
      </c>
      <c r="B73" s="58"/>
      <c r="C73" s="6">
        <f t="shared" ref="C73:AB73" si="22">SUMIF($B6:$B71,"l. wsiad.",C6:C71)</f>
        <v>0</v>
      </c>
      <c r="D73" s="7">
        <f t="shared" si="22"/>
        <v>0</v>
      </c>
      <c r="E73" s="7">
        <f t="shared" si="22"/>
        <v>0</v>
      </c>
      <c r="F73" s="7">
        <f t="shared" si="22"/>
        <v>0</v>
      </c>
      <c r="G73" s="7">
        <f t="shared" si="22"/>
        <v>0</v>
      </c>
      <c r="H73" s="7">
        <f t="shared" si="22"/>
        <v>0</v>
      </c>
      <c r="I73" s="7">
        <f t="shared" si="22"/>
        <v>0</v>
      </c>
      <c r="J73" s="7">
        <f t="shared" si="22"/>
        <v>0</v>
      </c>
      <c r="K73" s="7">
        <f t="shared" si="22"/>
        <v>6</v>
      </c>
      <c r="L73" s="7">
        <f t="shared" si="22"/>
        <v>16</v>
      </c>
      <c r="M73" s="7">
        <f t="shared" si="22"/>
        <v>9</v>
      </c>
      <c r="N73" s="7">
        <f t="shared" si="22"/>
        <v>3</v>
      </c>
      <c r="O73" s="7">
        <f t="shared" si="22"/>
        <v>27</v>
      </c>
      <c r="P73" s="7">
        <f t="shared" si="22"/>
        <v>25</v>
      </c>
      <c r="Q73" s="7">
        <f t="shared" si="22"/>
        <v>3</v>
      </c>
      <c r="R73" s="7">
        <f t="shared" si="22"/>
        <v>27</v>
      </c>
      <c r="S73" s="7">
        <f t="shared" si="22"/>
        <v>13</v>
      </c>
      <c r="T73" s="7">
        <f t="shared" si="22"/>
        <v>11</v>
      </c>
      <c r="U73" s="7">
        <f t="shared" si="22"/>
        <v>11</v>
      </c>
      <c r="V73" s="7">
        <f t="shared" si="22"/>
        <v>17</v>
      </c>
      <c r="W73" s="7">
        <f t="shared" si="22"/>
        <v>4</v>
      </c>
      <c r="X73" s="7">
        <f t="shared" si="22"/>
        <v>5</v>
      </c>
      <c r="Y73" s="7">
        <f t="shared" si="22"/>
        <v>4</v>
      </c>
      <c r="Z73" s="7">
        <f t="shared" si="22"/>
        <v>0</v>
      </c>
      <c r="AA73" s="7">
        <f t="shared" si="22"/>
        <v>2</v>
      </c>
      <c r="AB73" s="7">
        <f t="shared" si="22"/>
        <v>0</v>
      </c>
      <c r="AC73" s="9"/>
      <c r="AD73" s="48" t="str">
        <f>"Σ: "&amp;SUM(C73:AC73)</f>
        <v>Σ: 183</v>
      </c>
      <c r="AE73" s="10"/>
    </row>
    <row r="74" spans="1:34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59"/>
      <c r="AE74" s="47"/>
      <c r="AF74" s="47"/>
      <c r="AG74" s="47"/>
      <c r="AH74" s="47"/>
    </row>
    <row r="75" spans="1:34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60"/>
      <c r="AE75" s="60"/>
      <c r="AF75" s="47"/>
      <c r="AG75" s="47"/>
      <c r="AH75" s="47"/>
    </row>
    <row r="76" spans="1:34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</row>
    <row r="77" spans="1:34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1:34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</row>
    <row r="79" spans="1:34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</row>
    <row r="80" spans="1:34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</row>
    <row r="81" spans="1:34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</row>
    <row r="82" spans="1:34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</row>
    <row r="83" spans="1:34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</row>
    <row r="84" spans="1:34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</row>
    <row r="85" spans="1:34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</row>
  </sheetData>
  <sheetProtection selectLockedCells="1" selectUnlockedCells="1"/>
  <mergeCells count="11">
    <mergeCell ref="A44:A46"/>
    <mergeCell ref="A50:A52"/>
    <mergeCell ref="A56:A58"/>
    <mergeCell ref="A62:A64"/>
    <mergeCell ref="A68:A70"/>
    <mergeCell ref="A38:A40"/>
    <mergeCell ref="A8:A10"/>
    <mergeCell ref="A14:A16"/>
    <mergeCell ref="A20:A22"/>
    <mergeCell ref="A26:A28"/>
    <mergeCell ref="A32:A34"/>
  </mergeCells>
  <conditionalFormatting sqref="AD8:AD71">
    <cfRule type="expression" dxfId="2423" priority="80" stopIfTrue="1">
      <formula>AO8</formula>
    </cfRule>
  </conditionalFormatting>
  <conditionalFormatting sqref="AD14:AD17">
    <cfRule type="expression" dxfId="2422" priority="79" stopIfTrue="1">
      <formula>AO14</formula>
    </cfRule>
  </conditionalFormatting>
  <conditionalFormatting sqref="AD14:AD17">
    <cfRule type="expression" dxfId="2421" priority="78" stopIfTrue="1">
      <formula>AO14</formula>
    </cfRule>
  </conditionalFormatting>
  <conditionalFormatting sqref="AD14:AD17">
    <cfRule type="expression" dxfId="2420" priority="77" stopIfTrue="1">
      <formula>AO14</formula>
    </cfRule>
  </conditionalFormatting>
  <conditionalFormatting sqref="AD20:AD23">
    <cfRule type="expression" dxfId="2419" priority="76" stopIfTrue="1">
      <formula>AO20</formula>
    </cfRule>
  </conditionalFormatting>
  <conditionalFormatting sqref="AD20:AD23">
    <cfRule type="expression" dxfId="2418" priority="75" stopIfTrue="1">
      <formula>AO20</formula>
    </cfRule>
  </conditionalFormatting>
  <conditionalFormatting sqref="AD20:AD23">
    <cfRule type="expression" dxfId="2417" priority="74" stopIfTrue="1">
      <formula>AO20</formula>
    </cfRule>
  </conditionalFormatting>
  <conditionalFormatting sqref="AD26:AD65">
    <cfRule type="expression" dxfId="2416" priority="73" stopIfTrue="1">
      <formula>AO26</formula>
    </cfRule>
  </conditionalFormatting>
  <conditionalFormatting sqref="AD26:AD65">
    <cfRule type="expression" dxfId="2415" priority="72" stopIfTrue="1">
      <formula>AO26</formula>
    </cfRule>
  </conditionalFormatting>
  <conditionalFormatting sqref="AD26:AD65">
    <cfRule type="expression" dxfId="2414" priority="71" stopIfTrue="1">
      <formula>AO26</formula>
    </cfRule>
  </conditionalFormatting>
  <conditionalFormatting sqref="AD68:AD71">
    <cfRule type="expression" dxfId="2413" priority="70" stopIfTrue="1">
      <formula>AO68</formula>
    </cfRule>
  </conditionalFormatting>
  <conditionalFormatting sqref="AD68:AD71">
    <cfRule type="expression" dxfId="2412" priority="69" stopIfTrue="1">
      <formula>AO68</formula>
    </cfRule>
  </conditionalFormatting>
  <conditionalFormatting sqref="AD68:AD71">
    <cfRule type="expression" dxfId="2411" priority="68" stopIfTrue="1">
      <formula>AO68</formula>
    </cfRule>
  </conditionalFormatting>
  <conditionalFormatting sqref="AD32:AD35">
    <cfRule type="expression" dxfId="2410" priority="67" stopIfTrue="1">
      <formula>AO32</formula>
    </cfRule>
  </conditionalFormatting>
  <conditionalFormatting sqref="AD32:AD35">
    <cfRule type="expression" dxfId="2409" priority="66" stopIfTrue="1">
      <formula>AO32</formula>
    </cfRule>
  </conditionalFormatting>
  <conditionalFormatting sqref="AD32:AD35">
    <cfRule type="expression" dxfId="2408" priority="65" stopIfTrue="1">
      <formula>AO32</formula>
    </cfRule>
  </conditionalFormatting>
  <conditionalFormatting sqref="AD38:AD41">
    <cfRule type="expression" dxfId="2407" priority="64" stopIfTrue="1">
      <formula>AO38</formula>
    </cfRule>
  </conditionalFormatting>
  <conditionalFormatting sqref="AD38:AD41">
    <cfRule type="expression" dxfId="2406" priority="63" stopIfTrue="1">
      <formula>AO38</formula>
    </cfRule>
  </conditionalFormatting>
  <conditionalFormatting sqref="AD38:AD41">
    <cfRule type="expression" dxfId="2405" priority="62" stopIfTrue="1">
      <formula>AO38</formula>
    </cfRule>
  </conditionalFormatting>
  <conditionalFormatting sqref="C8:AC8 C14:AC14 C20:AC20 C26:AC26 C32:AC32 C38:AC38 C44:AC44 C62:AC62 C50:AC50 C56:AC56 C68:AC68">
    <cfRule type="cellIs" dxfId="2404" priority="61" stopIfTrue="1" operator="equal">
      <formula>$AE8</formula>
    </cfRule>
  </conditionalFormatting>
  <conditionalFormatting sqref="C14:M14">
    <cfRule type="cellIs" dxfId="2403" priority="60" stopIfTrue="1" operator="equal">
      <formula>$AE14</formula>
    </cfRule>
  </conditionalFormatting>
  <conditionalFormatting sqref="C14:M14">
    <cfRule type="cellIs" dxfId="2402" priority="59" stopIfTrue="1" operator="equal">
      <formula>$AE14</formula>
    </cfRule>
  </conditionalFormatting>
  <conditionalFormatting sqref="C14:M14">
    <cfRule type="cellIs" dxfId="2401" priority="58" stopIfTrue="1" operator="equal">
      <formula>$AE14</formula>
    </cfRule>
  </conditionalFormatting>
  <conditionalFormatting sqref="C14:M14">
    <cfRule type="cellIs" dxfId="2400" priority="57" stopIfTrue="1" operator="equal">
      <formula>$AE14</formula>
    </cfRule>
  </conditionalFormatting>
  <conditionalFormatting sqref="C14:M14">
    <cfRule type="cellIs" dxfId="2399" priority="56" stopIfTrue="1" operator="equal">
      <formula>$AE14</formula>
    </cfRule>
  </conditionalFormatting>
  <conditionalFormatting sqref="C20:M20">
    <cfRule type="cellIs" dxfId="2398" priority="55" stopIfTrue="1" operator="equal">
      <formula>$AE20</formula>
    </cfRule>
  </conditionalFormatting>
  <conditionalFormatting sqref="C20:M20">
    <cfRule type="cellIs" dxfId="2397" priority="54" stopIfTrue="1" operator="equal">
      <formula>$AE20</formula>
    </cfRule>
  </conditionalFormatting>
  <conditionalFormatting sqref="C20:M20">
    <cfRule type="cellIs" dxfId="2396" priority="53" stopIfTrue="1" operator="equal">
      <formula>$AE20</formula>
    </cfRule>
  </conditionalFormatting>
  <conditionalFormatting sqref="C20:M20">
    <cfRule type="cellIs" dxfId="2395" priority="52" stopIfTrue="1" operator="equal">
      <formula>$AE20</formula>
    </cfRule>
  </conditionalFormatting>
  <conditionalFormatting sqref="C20:M20">
    <cfRule type="cellIs" dxfId="2394" priority="51" stopIfTrue="1" operator="equal">
      <formula>$AE20</formula>
    </cfRule>
  </conditionalFormatting>
  <conditionalFormatting sqref="C20:M20">
    <cfRule type="cellIs" dxfId="2393" priority="50" stopIfTrue="1" operator="equal">
      <formula>$AE20</formula>
    </cfRule>
  </conditionalFormatting>
  <conditionalFormatting sqref="C26:M26">
    <cfRule type="cellIs" dxfId="2392" priority="49" stopIfTrue="1" operator="equal">
      <formula>$AE26</formula>
    </cfRule>
  </conditionalFormatting>
  <conditionalFormatting sqref="C26:M26">
    <cfRule type="cellIs" dxfId="2391" priority="48" stopIfTrue="1" operator="equal">
      <formula>$AE26</formula>
    </cfRule>
  </conditionalFormatting>
  <conditionalFormatting sqref="C26:M26">
    <cfRule type="cellIs" dxfId="2390" priority="47" stopIfTrue="1" operator="equal">
      <formula>$AE26</formula>
    </cfRule>
  </conditionalFormatting>
  <conditionalFormatting sqref="C26:M26">
    <cfRule type="cellIs" dxfId="2389" priority="46" stopIfTrue="1" operator="equal">
      <formula>$AE26</formula>
    </cfRule>
  </conditionalFormatting>
  <conditionalFormatting sqref="C26:M26">
    <cfRule type="cellIs" dxfId="2388" priority="45" stopIfTrue="1" operator="equal">
      <formula>$AE26</formula>
    </cfRule>
  </conditionalFormatting>
  <conditionalFormatting sqref="C26:M26">
    <cfRule type="cellIs" dxfId="2387" priority="44" stopIfTrue="1" operator="equal">
      <formula>$AE26</formula>
    </cfRule>
  </conditionalFormatting>
  <conditionalFormatting sqref="C32:M32">
    <cfRule type="cellIs" dxfId="2386" priority="43" stopIfTrue="1" operator="equal">
      <formula>$AE32</formula>
    </cfRule>
  </conditionalFormatting>
  <conditionalFormatting sqref="C32:M32">
    <cfRule type="cellIs" dxfId="2385" priority="42" stopIfTrue="1" operator="equal">
      <formula>$AE32</formula>
    </cfRule>
  </conditionalFormatting>
  <conditionalFormatting sqref="C32:M32">
    <cfRule type="cellIs" dxfId="2384" priority="41" stopIfTrue="1" operator="equal">
      <formula>$AE32</formula>
    </cfRule>
  </conditionalFormatting>
  <conditionalFormatting sqref="C32:M32">
    <cfRule type="cellIs" dxfId="2383" priority="40" stopIfTrue="1" operator="equal">
      <formula>$AE32</formula>
    </cfRule>
  </conditionalFormatting>
  <conditionalFormatting sqref="C32:M32">
    <cfRule type="cellIs" dxfId="2382" priority="39" stopIfTrue="1" operator="equal">
      <formula>$AE32</formula>
    </cfRule>
  </conditionalFormatting>
  <conditionalFormatting sqref="C32:M32">
    <cfRule type="cellIs" dxfId="2381" priority="38" stopIfTrue="1" operator="equal">
      <formula>$AE32</formula>
    </cfRule>
  </conditionalFormatting>
  <conditionalFormatting sqref="C44:M44">
    <cfRule type="cellIs" dxfId="2380" priority="37" stopIfTrue="1" operator="equal">
      <formula>$AE44</formula>
    </cfRule>
  </conditionalFormatting>
  <conditionalFormatting sqref="C44:M44">
    <cfRule type="cellIs" dxfId="2379" priority="36" stopIfTrue="1" operator="equal">
      <formula>$AE44</formula>
    </cfRule>
  </conditionalFormatting>
  <conditionalFormatting sqref="C44:M44">
    <cfRule type="cellIs" dxfId="2378" priority="35" stopIfTrue="1" operator="equal">
      <formula>$AE44</formula>
    </cfRule>
  </conditionalFormatting>
  <conditionalFormatting sqref="C44:M44">
    <cfRule type="cellIs" dxfId="2377" priority="34" stopIfTrue="1" operator="equal">
      <formula>$AE44</formula>
    </cfRule>
  </conditionalFormatting>
  <conditionalFormatting sqref="C44:M44">
    <cfRule type="cellIs" dxfId="2376" priority="33" stopIfTrue="1" operator="equal">
      <formula>$AE44</formula>
    </cfRule>
  </conditionalFormatting>
  <conditionalFormatting sqref="C44:M44">
    <cfRule type="cellIs" dxfId="2375" priority="32" stopIfTrue="1" operator="equal">
      <formula>$AE44</formula>
    </cfRule>
  </conditionalFormatting>
  <conditionalFormatting sqref="C50:M50">
    <cfRule type="cellIs" dxfId="2374" priority="31" stopIfTrue="1" operator="equal">
      <formula>$AE50</formula>
    </cfRule>
  </conditionalFormatting>
  <conditionalFormatting sqref="C50:M50">
    <cfRule type="cellIs" dxfId="2373" priority="30" stopIfTrue="1" operator="equal">
      <formula>$AE50</formula>
    </cfRule>
  </conditionalFormatting>
  <conditionalFormatting sqref="C50:M50">
    <cfRule type="cellIs" dxfId="2372" priority="29" stopIfTrue="1" operator="equal">
      <formula>$AE50</formula>
    </cfRule>
  </conditionalFormatting>
  <conditionalFormatting sqref="C50:M50">
    <cfRule type="cellIs" dxfId="2371" priority="28" stopIfTrue="1" operator="equal">
      <formula>$AE50</formula>
    </cfRule>
  </conditionalFormatting>
  <conditionalFormatting sqref="C50:M50">
    <cfRule type="cellIs" dxfId="2370" priority="27" stopIfTrue="1" operator="equal">
      <formula>$AE50</formula>
    </cfRule>
  </conditionalFormatting>
  <conditionalFormatting sqref="C50:M50">
    <cfRule type="cellIs" dxfId="2369" priority="26" stopIfTrue="1" operator="equal">
      <formula>$AE50</formula>
    </cfRule>
  </conditionalFormatting>
  <conditionalFormatting sqref="C56:M56">
    <cfRule type="cellIs" dxfId="2368" priority="25" stopIfTrue="1" operator="equal">
      <formula>$AE56</formula>
    </cfRule>
  </conditionalFormatting>
  <conditionalFormatting sqref="C56:M56">
    <cfRule type="cellIs" dxfId="2367" priority="24" stopIfTrue="1" operator="equal">
      <formula>$AE56</formula>
    </cfRule>
  </conditionalFormatting>
  <conditionalFormatting sqref="C56:M56">
    <cfRule type="cellIs" dxfId="2366" priority="23" stopIfTrue="1" operator="equal">
      <formula>$AE56</formula>
    </cfRule>
  </conditionalFormatting>
  <conditionalFormatting sqref="C56:M56">
    <cfRule type="cellIs" dxfId="2365" priority="22" stopIfTrue="1" operator="equal">
      <formula>$AE56</formula>
    </cfRule>
  </conditionalFormatting>
  <conditionalFormatting sqref="C56:M56">
    <cfRule type="cellIs" dxfId="2364" priority="21" stopIfTrue="1" operator="equal">
      <formula>$AE56</formula>
    </cfRule>
  </conditionalFormatting>
  <conditionalFormatting sqref="C56:M56">
    <cfRule type="cellIs" dxfId="2363" priority="20" stopIfTrue="1" operator="equal">
      <formula>$AE56</formula>
    </cfRule>
  </conditionalFormatting>
  <conditionalFormatting sqref="C62:M62">
    <cfRule type="cellIs" dxfId="2362" priority="19" stopIfTrue="1" operator="equal">
      <formula>$AE62</formula>
    </cfRule>
  </conditionalFormatting>
  <conditionalFormatting sqref="C62:M62">
    <cfRule type="cellIs" dxfId="2361" priority="18" stopIfTrue="1" operator="equal">
      <formula>$AE62</formula>
    </cfRule>
  </conditionalFormatting>
  <conditionalFormatting sqref="C62:M62">
    <cfRule type="cellIs" dxfId="2360" priority="17" stopIfTrue="1" operator="equal">
      <formula>$AE62</formula>
    </cfRule>
  </conditionalFormatting>
  <conditionalFormatting sqref="C62:M62">
    <cfRule type="cellIs" dxfId="2359" priority="16" stopIfTrue="1" operator="equal">
      <formula>$AE62</formula>
    </cfRule>
  </conditionalFormatting>
  <conditionalFormatting sqref="C62:M62">
    <cfRule type="cellIs" dxfId="2358" priority="15" stopIfTrue="1" operator="equal">
      <formula>$AE62</formula>
    </cfRule>
  </conditionalFormatting>
  <conditionalFormatting sqref="C62:M62">
    <cfRule type="cellIs" dxfId="2357" priority="14" stopIfTrue="1" operator="equal">
      <formula>$AE62</formula>
    </cfRule>
  </conditionalFormatting>
  <conditionalFormatting sqref="U50:AC50">
    <cfRule type="cellIs" dxfId="2356" priority="13" stopIfTrue="1" operator="equal">
      <formula>$AE50</formula>
    </cfRule>
  </conditionalFormatting>
  <conditionalFormatting sqref="C68:K68">
    <cfRule type="cellIs" dxfId="2355" priority="12" stopIfTrue="1" operator="equal">
      <formula>$AE68</formula>
    </cfRule>
  </conditionalFormatting>
  <conditionalFormatting sqref="C68:K68">
    <cfRule type="cellIs" dxfId="2354" priority="11" stopIfTrue="1" operator="equal">
      <formula>$AE68</formula>
    </cfRule>
  </conditionalFormatting>
  <conditionalFormatting sqref="C68:K68">
    <cfRule type="cellIs" dxfId="2353" priority="10" stopIfTrue="1" operator="equal">
      <formula>$AE68</formula>
    </cfRule>
  </conditionalFormatting>
  <conditionalFormatting sqref="C68:K68">
    <cfRule type="cellIs" dxfId="2352" priority="9" stopIfTrue="1" operator="equal">
      <formula>$AE68</formula>
    </cfRule>
  </conditionalFormatting>
  <conditionalFormatting sqref="C68:K68">
    <cfRule type="cellIs" dxfId="2351" priority="8" stopIfTrue="1" operator="equal">
      <formula>$AE68</formula>
    </cfRule>
  </conditionalFormatting>
  <conditionalFormatting sqref="C68:K68">
    <cfRule type="cellIs" dxfId="2350" priority="7" stopIfTrue="1" operator="equal">
      <formula>$AE68</formula>
    </cfRule>
  </conditionalFormatting>
  <conditionalFormatting sqref="L68">
    <cfRule type="cellIs" dxfId="2349" priority="6" stopIfTrue="1" operator="equal">
      <formula>$AE68</formula>
    </cfRule>
  </conditionalFormatting>
  <conditionalFormatting sqref="L68">
    <cfRule type="cellIs" dxfId="2348" priority="5" stopIfTrue="1" operator="equal">
      <formula>$AE68</formula>
    </cfRule>
  </conditionalFormatting>
  <conditionalFormatting sqref="L68">
    <cfRule type="cellIs" dxfId="2347" priority="4" stopIfTrue="1" operator="equal">
      <formula>$AE68</formula>
    </cfRule>
  </conditionalFormatting>
  <conditionalFormatting sqref="L68">
    <cfRule type="cellIs" dxfId="2346" priority="3" stopIfTrue="1" operator="equal">
      <formula>$AE68</formula>
    </cfRule>
  </conditionalFormatting>
  <conditionalFormatting sqref="L68">
    <cfRule type="cellIs" dxfId="2345" priority="2" stopIfTrue="1" operator="equal">
      <formula>$AE68</formula>
    </cfRule>
  </conditionalFormatting>
  <conditionalFormatting sqref="L68">
    <cfRule type="cellIs" dxfId="2344" priority="1" stopIfTrue="1" operator="equal">
      <formula>$AE68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9" man="1"/>
    <brk id="53" max="2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7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T80" sqref="T80:AD80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30" width="4" style="35" customWidth="1"/>
    <col min="31" max="31" width="11.7109375" style="35" customWidth="1"/>
    <col min="32" max="32" width="6.7109375" style="35" customWidth="1"/>
    <col min="33" max="16384" width="9.140625" style="35"/>
  </cols>
  <sheetData>
    <row r="1" spans="1:35" ht="21.95" customHeight="1" x14ac:dyDescent="0.2">
      <c r="A1" s="14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53" t="s">
        <v>75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33"/>
      <c r="AE1" s="34"/>
    </row>
    <row r="2" spans="1:35" ht="5.0999999999999996" customHeight="1" thickBot="1" x14ac:dyDescent="0.25">
      <c r="A2" s="16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7"/>
      <c r="R2" s="1"/>
      <c r="S2" s="1"/>
      <c r="T2" s="1"/>
      <c r="U2" s="1"/>
      <c r="V2" s="1"/>
      <c r="W2" s="1"/>
      <c r="X2" s="1"/>
      <c r="Y2" s="1"/>
      <c r="Z2" s="1"/>
      <c r="AA2" s="36"/>
      <c r="AB2" s="36"/>
      <c r="AC2" s="36"/>
      <c r="AD2" s="36"/>
      <c r="AE2" s="39"/>
    </row>
    <row r="3" spans="1:35" ht="21.95" customHeight="1" thickBot="1" x14ac:dyDescent="0.25">
      <c r="A3" s="16" t="s">
        <v>0</v>
      </c>
      <c r="B3" s="17">
        <v>10</v>
      </c>
      <c r="C3" s="120" t="s">
        <v>17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38"/>
      <c r="Q3" s="122" t="s">
        <v>51</v>
      </c>
      <c r="R3" s="1"/>
      <c r="S3" s="1"/>
      <c r="T3" s="1"/>
      <c r="U3" s="1"/>
      <c r="V3" s="1"/>
      <c r="W3" s="1"/>
      <c r="X3" s="1"/>
      <c r="Y3" s="1"/>
      <c r="Z3" s="1"/>
      <c r="AA3" s="36"/>
      <c r="AB3" s="36"/>
      <c r="AC3" s="36"/>
      <c r="AD3" s="36"/>
      <c r="AE3" s="39"/>
    </row>
    <row r="4" spans="1:35" ht="5.0999999999999996" customHeight="1" thickBot="1" x14ac:dyDescent="0.3">
      <c r="A4" s="18"/>
      <c r="B4" s="19"/>
      <c r="C4" s="20"/>
      <c r="D4" s="20"/>
      <c r="E4" s="20"/>
      <c r="F4" s="40"/>
      <c r="G4" s="40"/>
      <c r="H4" s="40"/>
      <c r="I4" s="40"/>
      <c r="J4" s="40"/>
      <c r="K4" s="40"/>
      <c r="L4" s="40"/>
      <c r="M4" s="40"/>
      <c r="N4" s="40"/>
      <c r="O4" s="40"/>
      <c r="P4" s="21"/>
      <c r="Q4" s="19"/>
      <c r="R4" s="19"/>
      <c r="S4" s="19"/>
      <c r="T4" s="19"/>
      <c r="U4" s="19"/>
      <c r="V4" s="19"/>
      <c r="W4" s="19"/>
      <c r="X4" s="19"/>
      <c r="Y4" s="19"/>
      <c r="Z4" s="19"/>
      <c r="AA4" s="41"/>
      <c r="AB4" s="41"/>
      <c r="AC4" s="41"/>
      <c r="AD4" s="41"/>
      <c r="AE4" s="42"/>
    </row>
    <row r="5" spans="1:35" s="54" customFormat="1" ht="114.95" customHeight="1" thickBot="1" x14ac:dyDescent="0.25">
      <c r="A5" s="22" t="s">
        <v>2</v>
      </c>
      <c r="B5" s="22" t="s">
        <v>3</v>
      </c>
      <c r="C5" s="121" t="s">
        <v>42</v>
      </c>
      <c r="D5" s="121" t="s">
        <v>52</v>
      </c>
      <c r="E5" s="121" t="s">
        <v>53</v>
      </c>
      <c r="F5" s="121" t="s">
        <v>39</v>
      </c>
      <c r="G5" s="121" t="s">
        <v>54</v>
      </c>
      <c r="H5" s="124" t="s">
        <v>55</v>
      </c>
      <c r="I5" s="121" t="s">
        <v>68</v>
      </c>
      <c r="J5" s="121" t="s">
        <v>69</v>
      </c>
      <c r="K5" s="121" t="s">
        <v>56</v>
      </c>
      <c r="L5" s="121" t="s">
        <v>70</v>
      </c>
      <c r="M5" s="121" t="s">
        <v>57</v>
      </c>
      <c r="N5" s="121" t="s">
        <v>58</v>
      </c>
      <c r="O5" s="121" t="s">
        <v>30</v>
      </c>
      <c r="P5" s="123" t="s">
        <v>29</v>
      </c>
      <c r="Q5" s="121" t="s">
        <v>59</v>
      </c>
      <c r="R5" s="121" t="s">
        <v>27</v>
      </c>
      <c r="S5" s="121" t="s">
        <v>48</v>
      </c>
      <c r="T5" s="135" t="s">
        <v>60</v>
      </c>
      <c r="U5" s="92" t="s">
        <v>26</v>
      </c>
      <c r="V5" s="92" t="s">
        <v>25</v>
      </c>
      <c r="W5" s="92" t="s">
        <v>71</v>
      </c>
      <c r="X5" s="92" t="s">
        <v>61</v>
      </c>
      <c r="Y5" s="92" t="s">
        <v>62</v>
      </c>
      <c r="Z5" s="92" t="s">
        <v>63</v>
      </c>
      <c r="AA5" s="92" t="s">
        <v>64</v>
      </c>
      <c r="AB5" s="92" t="s">
        <v>65</v>
      </c>
      <c r="AC5" s="73" t="s">
        <v>66</v>
      </c>
      <c r="AD5" s="73" t="s">
        <v>19</v>
      </c>
      <c r="AE5" s="22" t="s">
        <v>14</v>
      </c>
      <c r="AF5" s="11" t="s">
        <v>4</v>
      </c>
    </row>
    <row r="6" spans="1:35" s="44" customFormat="1" ht="15.6" customHeight="1" x14ac:dyDescent="0.2">
      <c r="A6" s="55"/>
      <c r="B6" s="23" t="s">
        <v>5</v>
      </c>
      <c r="C6" s="78"/>
      <c r="D6" s="80">
        <v>0</v>
      </c>
      <c r="E6" s="80">
        <v>0</v>
      </c>
      <c r="F6" s="80">
        <v>0</v>
      </c>
      <c r="G6" s="80">
        <v>0</v>
      </c>
      <c r="H6" s="126">
        <v>0</v>
      </c>
      <c r="I6" s="96">
        <v>0</v>
      </c>
      <c r="J6" s="98">
        <v>1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126">
        <v>0</v>
      </c>
      <c r="R6" s="96">
        <v>0</v>
      </c>
      <c r="S6" s="96">
        <v>0</v>
      </c>
      <c r="T6" s="136" t="s">
        <v>45</v>
      </c>
      <c r="U6" s="95">
        <v>0</v>
      </c>
      <c r="V6" s="95">
        <v>0</v>
      </c>
      <c r="W6" s="95">
        <v>0</v>
      </c>
      <c r="X6" s="95">
        <v>0</v>
      </c>
      <c r="Y6" s="95">
        <v>0</v>
      </c>
      <c r="Z6" s="95">
        <v>0</v>
      </c>
      <c r="AA6" s="137">
        <v>0</v>
      </c>
      <c r="AB6" s="79">
        <v>0</v>
      </c>
      <c r="AC6" s="79">
        <v>0</v>
      </c>
      <c r="AD6" s="134">
        <v>0</v>
      </c>
      <c r="AE6" s="26" t="s">
        <v>6</v>
      </c>
      <c r="AF6" s="43"/>
      <c r="AG6" s="47"/>
      <c r="AH6" s="47"/>
      <c r="AI6" s="47"/>
    </row>
    <row r="7" spans="1:35" s="44" customFormat="1" ht="15.6" customHeight="1" x14ac:dyDescent="0.15">
      <c r="A7" s="154">
        <v>5.01</v>
      </c>
      <c r="B7" s="24" t="s">
        <v>7</v>
      </c>
      <c r="C7" s="115">
        <v>0</v>
      </c>
      <c r="D7" s="84">
        <v>0</v>
      </c>
      <c r="E7" s="84">
        <v>0</v>
      </c>
      <c r="F7" s="84">
        <v>0</v>
      </c>
      <c r="G7" s="84">
        <v>1</v>
      </c>
      <c r="H7" s="127">
        <v>0</v>
      </c>
      <c r="I7" s="101">
        <v>0</v>
      </c>
      <c r="J7" s="103">
        <v>0</v>
      </c>
      <c r="K7" s="84">
        <v>0</v>
      </c>
      <c r="L7" s="84">
        <v>0</v>
      </c>
      <c r="M7" s="84">
        <v>0</v>
      </c>
      <c r="N7" s="84">
        <v>0</v>
      </c>
      <c r="O7" s="84">
        <v>0</v>
      </c>
      <c r="P7" s="84">
        <v>0</v>
      </c>
      <c r="Q7" s="127">
        <v>0</v>
      </c>
      <c r="R7" s="101">
        <v>0</v>
      </c>
      <c r="S7" s="101">
        <v>0</v>
      </c>
      <c r="T7" s="130"/>
      <c r="U7" s="100">
        <v>0</v>
      </c>
      <c r="V7" s="100">
        <v>0</v>
      </c>
      <c r="W7" s="100">
        <v>0</v>
      </c>
      <c r="X7" s="100">
        <v>0</v>
      </c>
      <c r="Y7" s="100">
        <v>0</v>
      </c>
      <c r="Z7" s="100">
        <v>0</v>
      </c>
      <c r="AA7" s="138">
        <v>0</v>
      </c>
      <c r="AB7" s="83">
        <v>0</v>
      </c>
      <c r="AC7" s="83">
        <v>0</v>
      </c>
      <c r="AD7" s="85"/>
      <c r="AE7" s="27">
        <f>SUM(C7:AC7)</f>
        <v>1</v>
      </c>
      <c r="AF7" s="12"/>
      <c r="AG7" s="47"/>
      <c r="AH7" s="47"/>
      <c r="AI7" s="47"/>
    </row>
    <row r="8" spans="1:35" s="44" customFormat="1" ht="15.6" customHeight="1" x14ac:dyDescent="0.2">
      <c r="A8" s="162" t="s">
        <v>67</v>
      </c>
      <c r="B8" s="24" t="s">
        <v>8</v>
      </c>
      <c r="C8" s="115">
        <f>C7</f>
        <v>0</v>
      </c>
      <c r="D8" s="87">
        <f t="shared" ref="D8:AC8" si="0">C8-D6+D7</f>
        <v>0</v>
      </c>
      <c r="E8" s="87">
        <f>D8-E6+E7</f>
        <v>0</v>
      </c>
      <c r="F8" s="87">
        <f>E8-F6+F7</f>
        <v>0</v>
      </c>
      <c r="G8" s="87">
        <f t="shared" ref="G8:AA8" si="1">F8-G6+G7</f>
        <v>1</v>
      </c>
      <c r="H8" s="128">
        <f t="shared" si="1"/>
        <v>1</v>
      </c>
      <c r="I8" s="106">
        <f>H8-I6+I7</f>
        <v>1</v>
      </c>
      <c r="J8" s="108">
        <f t="shared" ref="J8:X8" si="2">I8-J6+J7</f>
        <v>0</v>
      </c>
      <c r="K8" s="87">
        <f t="shared" si="2"/>
        <v>0</v>
      </c>
      <c r="L8" s="87">
        <f t="shared" si="2"/>
        <v>0</v>
      </c>
      <c r="M8" s="87">
        <f t="shared" si="2"/>
        <v>0</v>
      </c>
      <c r="N8" s="87">
        <f t="shared" si="2"/>
        <v>0</v>
      </c>
      <c r="O8" s="87">
        <f t="shared" si="2"/>
        <v>0</v>
      </c>
      <c r="P8" s="87">
        <f t="shared" si="2"/>
        <v>0</v>
      </c>
      <c r="Q8" s="128">
        <f t="shared" si="2"/>
        <v>0</v>
      </c>
      <c r="R8" s="106">
        <f t="shared" si="2"/>
        <v>0</v>
      </c>
      <c r="S8" s="106">
        <f t="shared" si="2"/>
        <v>0</v>
      </c>
      <c r="T8" s="139" t="s">
        <v>45</v>
      </c>
      <c r="U8" s="105">
        <f>S8-U6+U7</f>
        <v>0</v>
      </c>
      <c r="V8" s="105">
        <f t="shared" si="2"/>
        <v>0</v>
      </c>
      <c r="W8" s="105">
        <f t="shared" si="2"/>
        <v>0</v>
      </c>
      <c r="X8" s="105">
        <f t="shared" si="2"/>
        <v>0</v>
      </c>
      <c r="Y8" s="105">
        <f t="shared" si="1"/>
        <v>0</v>
      </c>
      <c r="Z8" s="105">
        <f t="shared" si="1"/>
        <v>0</v>
      </c>
      <c r="AA8" s="140">
        <f t="shared" si="1"/>
        <v>0</v>
      </c>
      <c r="AB8" s="86">
        <f t="shared" si="0"/>
        <v>0</v>
      </c>
      <c r="AC8" s="86">
        <f t="shared" si="0"/>
        <v>0</v>
      </c>
      <c r="AD8" s="133">
        <f>AC8-AD6</f>
        <v>0</v>
      </c>
      <c r="AE8" s="28"/>
      <c r="AF8" s="3">
        <f>MAX(C8:AD8)</f>
        <v>1</v>
      </c>
      <c r="AG8" s="47"/>
      <c r="AH8" s="47"/>
      <c r="AI8" s="47"/>
    </row>
    <row r="9" spans="1:35" s="44" customFormat="1" ht="15.6" customHeight="1" x14ac:dyDescent="0.2">
      <c r="A9" s="163"/>
      <c r="B9" s="24" t="s">
        <v>9</v>
      </c>
      <c r="C9" s="146"/>
      <c r="D9" s="147"/>
      <c r="E9" s="147"/>
      <c r="F9" s="147"/>
      <c r="G9" s="147"/>
      <c r="H9" s="129">
        <v>5.08</v>
      </c>
      <c r="I9" s="148"/>
      <c r="J9" s="148"/>
      <c r="K9" s="125">
        <v>5.12</v>
      </c>
      <c r="L9" s="147"/>
      <c r="M9" s="147"/>
      <c r="N9" s="147"/>
      <c r="O9" s="147"/>
      <c r="P9" s="125">
        <v>5.2</v>
      </c>
      <c r="Q9" s="147"/>
      <c r="R9" s="148"/>
      <c r="S9" s="148"/>
      <c r="T9" s="149" t="s">
        <v>45</v>
      </c>
      <c r="U9" s="141">
        <v>5.24</v>
      </c>
      <c r="V9" s="148"/>
      <c r="W9" s="148"/>
      <c r="X9" s="148"/>
      <c r="Y9" s="148"/>
      <c r="Z9" s="148"/>
      <c r="AA9" s="142">
        <v>5.34</v>
      </c>
      <c r="AB9" s="147"/>
      <c r="AC9" s="147"/>
      <c r="AD9" s="150">
        <v>5.38</v>
      </c>
      <c r="AE9" s="29">
        <v>37</v>
      </c>
      <c r="AF9" s="12"/>
      <c r="AG9" s="47"/>
      <c r="AH9" s="47"/>
      <c r="AI9" s="47"/>
    </row>
    <row r="10" spans="1:35" s="44" customFormat="1" ht="15.6" customHeight="1" x14ac:dyDescent="0.2">
      <c r="A10" s="164"/>
      <c r="B10" s="25" t="s">
        <v>10</v>
      </c>
      <c r="C10" s="151">
        <v>5.01</v>
      </c>
      <c r="D10" s="152"/>
      <c r="E10" s="152"/>
      <c r="F10" s="152"/>
      <c r="G10" s="152"/>
      <c r="H10" s="132">
        <v>5.09</v>
      </c>
      <c r="I10" s="152"/>
      <c r="J10" s="152"/>
      <c r="K10" s="91">
        <v>5.13</v>
      </c>
      <c r="L10" s="152"/>
      <c r="M10" s="152"/>
      <c r="N10" s="152"/>
      <c r="O10" s="152"/>
      <c r="P10" s="91">
        <v>5.21</v>
      </c>
      <c r="Q10" s="152"/>
      <c r="R10" s="152"/>
      <c r="S10" s="152"/>
      <c r="T10" s="148"/>
      <c r="U10" s="143">
        <v>5.25</v>
      </c>
      <c r="V10" s="152"/>
      <c r="W10" s="152"/>
      <c r="X10" s="152"/>
      <c r="Y10" s="152"/>
      <c r="Z10" s="152"/>
      <c r="AA10" s="144">
        <v>5.35</v>
      </c>
      <c r="AB10" s="152"/>
      <c r="AC10" s="152"/>
      <c r="AD10" s="153"/>
      <c r="AE10" s="28"/>
      <c r="AF10" s="13"/>
      <c r="AG10" s="47"/>
      <c r="AH10" s="47"/>
      <c r="AI10" s="47"/>
    </row>
    <row r="11" spans="1:35" s="44" customFormat="1" ht="15.6" customHeight="1" thickBot="1" x14ac:dyDescent="0.25">
      <c r="A11" s="155">
        <v>207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1"/>
      <c r="AE11" s="52"/>
      <c r="AF11" s="3"/>
      <c r="AG11" s="47"/>
      <c r="AH11" s="47"/>
      <c r="AI11" s="47"/>
    </row>
    <row r="12" spans="1:35" ht="15.6" customHeight="1" x14ac:dyDescent="0.2">
      <c r="A12" s="156"/>
      <c r="B12" s="23" t="s">
        <v>5</v>
      </c>
      <c r="C12" s="78"/>
      <c r="D12" s="80">
        <v>0</v>
      </c>
      <c r="E12" s="80">
        <v>0</v>
      </c>
      <c r="F12" s="80">
        <v>0</v>
      </c>
      <c r="G12" s="80">
        <v>1</v>
      </c>
      <c r="H12" s="126">
        <v>1</v>
      </c>
      <c r="I12" s="96">
        <v>1</v>
      </c>
      <c r="J12" s="98">
        <v>0</v>
      </c>
      <c r="K12" s="80">
        <v>3</v>
      </c>
      <c r="L12" s="80">
        <v>3</v>
      </c>
      <c r="M12" s="80">
        <v>1</v>
      </c>
      <c r="N12" s="80">
        <v>0</v>
      </c>
      <c r="O12" s="80">
        <v>0</v>
      </c>
      <c r="P12" s="80">
        <v>0</v>
      </c>
      <c r="Q12" s="126">
        <v>1</v>
      </c>
      <c r="R12" s="96">
        <v>0</v>
      </c>
      <c r="S12" s="96">
        <v>2</v>
      </c>
      <c r="T12" s="136">
        <v>0</v>
      </c>
      <c r="U12" s="95" t="s">
        <v>45</v>
      </c>
      <c r="V12" s="95" t="s">
        <v>45</v>
      </c>
      <c r="W12" s="95" t="s">
        <v>45</v>
      </c>
      <c r="X12" s="95" t="s">
        <v>45</v>
      </c>
      <c r="Y12" s="95" t="s">
        <v>45</v>
      </c>
      <c r="Z12" s="95" t="s">
        <v>45</v>
      </c>
      <c r="AA12" s="137" t="s">
        <v>45</v>
      </c>
      <c r="AB12" s="79" t="s">
        <v>45</v>
      </c>
      <c r="AC12" s="79" t="s">
        <v>45</v>
      </c>
      <c r="AD12" s="134" t="s">
        <v>45</v>
      </c>
      <c r="AE12" s="26" t="s">
        <v>6</v>
      </c>
      <c r="AF12" s="43"/>
      <c r="AG12" s="47"/>
      <c r="AH12" s="47"/>
      <c r="AI12" s="47"/>
    </row>
    <row r="13" spans="1:35" ht="15.6" customHeight="1" x14ac:dyDescent="0.2">
      <c r="A13" s="154">
        <v>7</v>
      </c>
      <c r="B13" s="24" t="s">
        <v>7</v>
      </c>
      <c r="C13" s="115">
        <v>2</v>
      </c>
      <c r="D13" s="84">
        <v>3</v>
      </c>
      <c r="E13" s="84">
        <v>4</v>
      </c>
      <c r="F13" s="84">
        <v>0</v>
      </c>
      <c r="G13" s="84">
        <v>1</v>
      </c>
      <c r="H13" s="127">
        <v>0</v>
      </c>
      <c r="I13" s="101">
        <v>1</v>
      </c>
      <c r="J13" s="103">
        <v>0</v>
      </c>
      <c r="K13" s="84">
        <v>1</v>
      </c>
      <c r="L13" s="84">
        <v>0</v>
      </c>
      <c r="M13" s="84">
        <v>0</v>
      </c>
      <c r="N13" s="84">
        <v>0</v>
      </c>
      <c r="O13" s="84">
        <v>0</v>
      </c>
      <c r="P13" s="84">
        <v>0</v>
      </c>
      <c r="Q13" s="127">
        <v>1</v>
      </c>
      <c r="R13" s="101">
        <v>0</v>
      </c>
      <c r="S13" s="101">
        <v>0</v>
      </c>
      <c r="T13" s="148"/>
      <c r="U13" s="100" t="s">
        <v>45</v>
      </c>
      <c r="V13" s="100" t="s">
        <v>45</v>
      </c>
      <c r="W13" s="100" t="s">
        <v>45</v>
      </c>
      <c r="X13" s="100" t="s">
        <v>45</v>
      </c>
      <c r="Y13" s="100" t="s">
        <v>45</v>
      </c>
      <c r="Z13" s="100" t="s">
        <v>45</v>
      </c>
      <c r="AA13" s="138" t="s">
        <v>45</v>
      </c>
      <c r="AB13" s="83" t="s">
        <v>45</v>
      </c>
      <c r="AC13" s="83" t="s">
        <v>45</v>
      </c>
      <c r="AD13" s="85"/>
      <c r="AE13" s="27">
        <f>SUM(C13:AC13)</f>
        <v>13</v>
      </c>
      <c r="AF13" s="12"/>
      <c r="AG13" s="47"/>
      <c r="AH13" s="47"/>
      <c r="AI13" s="47"/>
    </row>
    <row r="14" spans="1:35" ht="15.6" customHeight="1" x14ac:dyDescent="0.2">
      <c r="A14" s="162" t="s">
        <v>67</v>
      </c>
      <c r="B14" s="24" t="s">
        <v>8</v>
      </c>
      <c r="C14" s="115">
        <f>C13</f>
        <v>2</v>
      </c>
      <c r="D14" s="87">
        <f t="shared" ref="D14" si="3">C14-D12+D13</f>
        <v>5</v>
      </c>
      <c r="E14" s="87">
        <f>D14-E12+E13</f>
        <v>9</v>
      </c>
      <c r="F14" s="87">
        <f>E14-F12+F13</f>
        <v>9</v>
      </c>
      <c r="G14" s="87">
        <f t="shared" ref="G14:H14" si="4">F14-G12+G13</f>
        <v>9</v>
      </c>
      <c r="H14" s="128">
        <f t="shared" si="4"/>
        <v>8</v>
      </c>
      <c r="I14" s="106">
        <f>H14-I12+I13</f>
        <v>8</v>
      </c>
      <c r="J14" s="108">
        <f t="shared" ref="J14:T14" si="5">I14-J12+J13</f>
        <v>8</v>
      </c>
      <c r="K14" s="87">
        <f t="shared" si="5"/>
        <v>6</v>
      </c>
      <c r="L14" s="87">
        <f t="shared" si="5"/>
        <v>3</v>
      </c>
      <c r="M14" s="87">
        <f t="shared" si="5"/>
        <v>2</v>
      </c>
      <c r="N14" s="87">
        <f t="shared" si="5"/>
        <v>2</v>
      </c>
      <c r="O14" s="87">
        <f t="shared" si="5"/>
        <v>2</v>
      </c>
      <c r="P14" s="87">
        <f t="shared" si="5"/>
        <v>2</v>
      </c>
      <c r="Q14" s="128">
        <f t="shared" si="5"/>
        <v>2</v>
      </c>
      <c r="R14" s="106">
        <f t="shared" si="5"/>
        <v>2</v>
      </c>
      <c r="S14" s="106">
        <f t="shared" si="5"/>
        <v>0</v>
      </c>
      <c r="T14" s="139">
        <f t="shared" si="5"/>
        <v>0</v>
      </c>
      <c r="U14" s="105" t="s">
        <v>45</v>
      </c>
      <c r="V14" s="105" t="s">
        <v>45</v>
      </c>
      <c r="W14" s="105" t="s">
        <v>45</v>
      </c>
      <c r="X14" s="105" t="s">
        <v>45</v>
      </c>
      <c r="Y14" s="105" t="s">
        <v>45</v>
      </c>
      <c r="Z14" s="105" t="s">
        <v>45</v>
      </c>
      <c r="AA14" s="140" t="s">
        <v>45</v>
      </c>
      <c r="AB14" s="86" t="s">
        <v>45</v>
      </c>
      <c r="AC14" s="86" t="s">
        <v>45</v>
      </c>
      <c r="AD14" s="133" t="s">
        <v>45</v>
      </c>
      <c r="AE14" s="28"/>
      <c r="AF14" s="3">
        <f>MAX(C14:AD14)</f>
        <v>9</v>
      </c>
      <c r="AG14" s="47"/>
      <c r="AH14" s="47"/>
      <c r="AI14" s="47"/>
    </row>
    <row r="15" spans="1:35" ht="15.6" customHeight="1" x14ac:dyDescent="0.2">
      <c r="A15" s="163"/>
      <c r="B15" s="24" t="s">
        <v>9</v>
      </c>
      <c r="C15" s="146"/>
      <c r="D15" s="147"/>
      <c r="E15" s="147"/>
      <c r="F15" s="147"/>
      <c r="G15" s="147"/>
      <c r="H15" s="129">
        <v>7.08</v>
      </c>
      <c r="I15" s="148"/>
      <c r="J15" s="148"/>
      <c r="K15" s="125">
        <v>7.12</v>
      </c>
      <c r="L15" s="147"/>
      <c r="M15" s="147"/>
      <c r="N15" s="147"/>
      <c r="O15" s="147"/>
      <c r="P15" s="125">
        <v>7.2</v>
      </c>
      <c r="Q15" s="147"/>
      <c r="R15" s="148"/>
      <c r="S15" s="148"/>
      <c r="T15" s="149">
        <v>7.24</v>
      </c>
      <c r="U15" s="141" t="s">
        <v>45</v>
      </c>
      <c r="V15" s="148"/>
      <c r="W15" s="148"/>
      <c r="X15" s="148"/>
      <c r="Y15" s="148"/>
      <c r="Z15" s="148"/>
      <c r="AA15" s="142" t="s">
        <v>45</v>
      </c>
      <c r="AB15" s="147"/>
      <c r="AC15" s="147"/>
      <c r="AD15" s="150" t="s">
        <v>45</v>
      </c>
      <c r="AE15" s="29">
        <v>24</v>
      </c>
      <c r="AF15" s="12"/>
      <c r="AG15" s="47"/>
      <c r="AH15" s="47"/>
      <c r="AI15" s="47"/>
    </row>
    <row r="16" spans="1:35" ht="15.6" customHeight="1" x14ac:dyDescent="0.2">
      <c r="A16" s="164"/>
      <c r="B16" s="25" t="s">
        <v>10</v>
      </c>
      <c r="C16" s="151">
        <v>7</v>
      </c>
      <c r="D16" s="152"/>
      <c r="E16" s="152"/>
      <c r="F16" s="152"/>
      <c r="G16" s="152"/>
      <c r="H16" s="132">
        <f>H15</f>
        <v>7.08</v>
      </c>
      <c r="I16" s="152"/>
      <c r="J16" s="152"/>
      <c r="K16" s="91">
        <f>K15</f>
        <v>7.12</v>
      </c>
      <c r="L16" s="152"/>
      <c r="M16" s="152"/>
      <c r="N16" s="152"/>
      <c r="O16" s="152"/>
      <c r="P16" s="91">
        <f>P15</f>
        <v>7.2</v>
      </c>
      <c r="Q16" s="152"/>
      <c r="R16" s="152"/>
      <c r="S16" s="152"/>
      <c r="T16" s="148"/>
      <c r="U16" s="143" t="s">
        <v>45</v>
      </c>
      <c r="V16" s="152"/>
      <c r="W16" s="152"/>
      <c r="X16" s="152"/>
      <c r="Y16" s="152"/>
      <c r="Z16" s="152"/>
      <c r="AA16" s="144" t="s">
        <v>45</v>
      </c>
      <c r="AB16" s="152"/>
      <c r="AC16" s="152"/>
      <c r="AD16" s="153"/>
      <c r="AE16" s="28"/>
      <c r="AF16" s="13"/>
      <c r="AG16" s="47"/>
      <c r="AH16" s="47"/>
      <c r="AI16" s="47"/>
    </row>
    <row r="17" spans="1:35" ht="15.6" customHeight="1" thickBot="1" x14ac:dyDescent="0.25">
      <c r="A17" s="155">
        <v>209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1"/>
      <c r="AE17" s="52"/>
      <c r="AF17" s="3"/>
      <c r="AG17" s="47"/>
      <c r="AH17" s="47"/>
      <c r="AI17" s="47"/>
    </row>
    <row r="18" spans="1:35" ht="15.6" customHeight="1" x14ac:dyDescent="0.2">
      <c r="A18" s="156"/>
      <c r="B18" s="23" t="s">
        <v>5</v>
      </c>
      <c r="C18" s="78"/>
      <c r="D18" s="80">
        <v>1</v>
      </c>
      <c r="E18" s="80">
        <v>0</v>
      </c>
      <c r="F18" s="80">
        <v>0</v>
      </c>
      <c r="G18" s="80">
        <v>0</v>
      </c>
      <c r="H18" s="126">
        <v>0</v>
      </c>
      <c r="I18" s="96">
        <v>2</v>
      </c>
      <c r="J18" s="98">
        <v>1</v>
      </c>
      <c r="K18" s="80">
        <v>4</v>
      </c>
      <c r="L18" s="80">
        <v>3</v>
      </c>
      <c r="M18" s="80">
        <v>3</v>
      </c>
      <c r="N18" s="80">
        <v>2</v>
      </c>
      <c r="O18" s="80">
        <v>1</v>
      </c>
      <c r="P18" s="80">
        <v>1</v>
      </c>
      <c r="Q18" s="126">
        <v>0</v>
      </c>
      <c r="R18" s="96">
        <v>0</v>
      </c>
      <c r="S18" s="96">
        <v>1</v>
      </c>
      <c r="T18" s="136">
        <v>1</v>
      </c>
      <c r="U18" s="95" t="s">
        <v>45</v>
      </c>
      <c r="V18" s="95" t="s">
        <v>45</v>
      </c>
      <c r="W18" s="95" t="s">
        <v>45</v>
      </c>
      <c r="X18" s="95" t="s">
        <v>45</v>
      </c>
      <c r="Y18" s="95" t="s">
        <v>45</v>
      </c>
      <c r="Z18" s="95" t="s">
        <v>45</v>
      </c>
      <c r="AA18" s="137" t="s">
        <v>45</v>
      </c>
      <c r="AB18" s="79" t="s">
        <v>45</v>
      </c>
      <c r="AC18" s="79" t="s">
        <v>45</v>
      </c>
      <c r="AD18" s="134" t="s">
        <v>45</v>
      </c>
      <c r="AE18" s="26" t="s">
        <v>6</v>
      </c>
      <c r="AF18" s="43"/>
      <c r="AG18" s="47"/>
      <c r="AH18" s="47"/>
      <c r="AI18" s="47"/>
    </row>
    <row r="19" spans="1:35" ht="15.6" customHeight="1" x14ac:dyDescent="0.2">
      <c r="A19" s="154">
        <v>8.3000000000000007</v>
      </c>
      <c r="B19" s="24" t="s">
        <v>7</v>
      </c>
      <c r="C19" s="115">
        <v>4</v>
      </c>
      <c r="D19" s="84">
        <v>1</v>
      </c>
      <c r="E19" s="84">
        <v>4</v>
      </c>
      <c r="F19" s="84">
        <v>1</v>
      </c>
      <c r="G19" s="84">
        <v>4</v>
      </c>
      <c r="H19" s="127">
        <v>0</v>
      </c>
      <c r="I19" s="101">
        <v>0</v>
      </c>
      <c r="J19" s="103">
        <v>0</v>
      </c>
      <c r="K19" s="84">
        <v>1</v>
      </c>
      <c r="L19" s="84">
        <v>3</v>
      </c>
      <c r="M19" s="84">
        <v>1</v>
      </c>
      <c r="N19" s="84">
        <v>0</v>
      </c>
      <c r="O19" s="84">
        <v>0</v>
      </c>
      <c r="P19" s="84">
        <v>0</v>
      </c>
      <c r="Q19" s="127">
        <v>1</v>
      </c>
      <c r="R19" s="101">
        <v>0</v>
      </c>
      <c r="S19" s="101">
        <v>0</v>
      </c>
      <c r="T19" s="148"/>
      <c r="U19" s="100" t="s">
        <v>45</v>
      </c>
      <c r="V19" s="100" t="s">
        <v>45</v>
      </c>
      <c r="W19" s="100" t="s">
        <v>45</v>
      </c>
      <c r="X19" s="100" t="s">
        <v>45</v>
      </c>
      <c r="Y19" s="100" t="s">
        <v>45</v>
      </c>
      <c r="Z19" s="100" t="s">
        <v>45</v>
      </c>
      <c r="AA19" s="138" t="s">
        <v>45</v>
      </c>
      <c r="AB19" s="83" t="s">
        <v>45</v>
      </c>
      <c r="AC19" s="83" t="s">
        <v>45</v>
      </c>
      <c r="AD19" s="85"/>
      <c r="AE19" s="27">
        <f>SUM(C19:AC19)</f>
        <v>20</v>
      </c>
      <c r="AF19" s="12"/>
      <c r="AG19" s="47"/>
      <c r="AH19" s="47"/>
      <c r="AI19" s="47"/>
    </row>
    <row r="20" spans="1:35" ht="15.6" customHeight="1" x14ac:dyDescent="0.2">
      <c r="A20" s="162" t="s">
        <v>67</v>
      </c>
      <c r="B20" s="24" t="s">
        <v>8</v>
      </c>
      <c r="C20" s="115">
        <f>C19</f>
        <v>4</v>
      </c>
      <c r="D20" s="87">
        <f t="shared" ref="D20" si="6">C20-D18+D19</f>
        <v>4</v>
      </c>
      <c r="E20" s="87">
        <f>D20-E18+E19</f>
        <v>8</v>
      </c>
      <c r="F20" s="87">
        <f>E20-F18+F19</f>
        <v>9</v>
      </c>
      <c r="G20" s="87">
        <f t="shared" ref="G20:H20" si="7">F20-G18+G19</f>
        <v>13</v>
      </c>
      <c r="H20" s="128">
        <f t="shared" si="7"/>
        <v>13</v>
      </c>
      <c r="I20" s="106">
        <f>H20-I18+I19</f>
        <v>11</v>
      </c>
      <c r="J20" s="108">
        <f t="shared" ref="J20:T20" si="8">I20-J18+J19</f>
        <v>10</v>
      </c>
      <c r="K20" s="87">
        <f t="shared" si="8"/>
        <v>7</v>
      </c>
      <c r="L20" s="87">
        <f t="shared" si="8"/>
        <v>7</v>
      </c>
      <c r="M20" s="87">
        <f t="shared" si="8"/>
        <v>5</v>
      </c>
      <c r="N20" s="87">
        <f t="shared" si="8"/>
        <v>3</v>
      </c>
      <c r="O20" s="87">
        <f t="shared" si="8"/>
        <v>2</v>
      </c>
      <c r="P20" s="87">
        <f t="shared" si="8"/>
        <v>1</v>
      </c>
      <c r="Q20" s="128">
        <f t="shared" si="8"/>
        <v>2</v>
      </c>
      <c r="R20" s="106">
        <f t="shared" si="8"/>
        <v>2</v>
      </c>
      <c r="S20" s="106">
        <f t="shared" si="8"/>
        <v>1</v>
      </c>
      <c r="T20" s="139">
        <f t="shared" si="8"/>
        <v>0</v>
      </c>
      <c r="U20" s="105" t="s">
        <v>45</v>
      </c>
      <c r="V20" s="105" t="s">
        <v>45</v>
      </c>
      <c r="W20" s="105" t="s">
        <v>45</v>
      </c>
      <c r="X20" s="105" t="s">
        <v>45</v>
      </c>
      <c r="Y20" s="105" t="s">
        <v>45</v>
      </c>
      <c r="Z20" s="105" t="s">
        <v>45</v>
      </c>
      <c r="AA20" s="140" t="s">
        <v>45</v>
      </c>
      <c r="AB20" s="86" t="s">
        <v>45</v>
      </c>
      <c r="AC20" s="86" t="s">
        <v>45</v>
      </c>
      <c r="AD20" s="133" t="s">
        <v>45</v>
      </c>
      <c r="AE20" s="28"/>
      <c r="AF20" s="3">
        <f>MAX(C20:AD20)</f>
        <v>13</v>
      </c>
      <c r="AG20" s="47"/>
      <c r="AH20" s="47"/>
      <c r="AI20" s="47"/>
    </row>
    <row r="21" spans="1:35" ht="15.6" customHeight="1" x14ac:dyDescent="0.2">
      <c r="A21" s="163"/>
      <c r="B21" s="24" t="s">
        <v>9</v>
      </c>
      <c r="C21" s="146"/>
      <c r="D21" s="147"/>
      <c r="E21" s="147"/>
      <c r="F21" s="147"/>
      <c r="G21" s="147"/>
      <c r="H21" s="129">
        <v>8.39</v>
      </c>
      <c r="I21" s="148"/>
      <c r="J21" s="148"/>
      <c r="K21" s="125">
        <v>8.43</v>
      </c>
      <c r="L21" s="147"/>
      <c r="M21" s="147"/>
      <c r="N21" s="147"/>
      <c r="O21" s="147"/>
      <c r="P21" s="125">
        <v>8.5</v>
      </c>
      <c r="Q21" s="147"/>
      <c r="R21" s="148"/>
      <c r="S21" s="148"/>
      <c r="T21" s="149">
        <v>8.5500000000000007</v>
      </c>
      <c r="U21" s="141" t="s">
        <v>45</v>
      </c>
      <c r="V21" s="148"/>
      <c r="W21" s="148"/>
      <c r="X21" s="148"/>
      <c r="Y21" s="148"/>
      <c r="Z21" s="148"/>
      <c r="AA21" s="142" t="s">
        <v>45</v>
      </c>
      <c r="AB21" s="147"/>
      <c r="AC21" s="147"/>
      <c r="AD21" s="150" t="s">
        <v>45</v>
      </c>
      <c r="AE21" s="29">
        <v>25</v>
      </c>
      <c r="AF21" s="12"/>
      <c r="AG21" s="47"/>
      <c r="AH21" s="47"/>
      <c r="AI21" s="47"/>
    </row>
    <row r="22" spans="1:35" ht="15.6" customHeight="1" x14ac:dyDescent="0.2">
      <c r="A22" s="164"/>
      <c r="B22" s="25" t="s">
        <v>10</v>
      </c>
      <c r="C22" s="151">
        <v>8.3000000000000007</v>
      </c>
      <c r="D22" s="152"/>
      <c r="E22" s="152"/>
      <c r="F22" s="152"/>
      <c r="G22" s="152"/>
      <c r="H22" s="132">
        <f>H21</f>
        <v>8.39</v>
      </c>
      <c r="I22" s="152"/>
      <c r="J22" s="152"/>
      <c r="K22" s="91">
        <f>K21</f>
        <v>8.43</v>
      </c>
      <c r="L22" s="152"/>
      <c r="M22" s="152"/>
      <c r="N22" s="152"/>
      <c r="O22" s="152"/>
      <c r="P22" s="91">
        <f>P21</f>
        <v>8.5</v>
      </c>
      <c r="Q22" s="152"/>
      <c r="R22" s="152"/>
      <c r="S22" s="152"/>
      <c r="T22" s="148"/>
      <c r="U22" s="143" t="s">
        <v>45</v>
      </c>
      <c r="V22" s="152"/>
      <c r="W22" s="152"/>
      <c r="X22" s="152"/>
      <c r="Y22" s="152"/>
      <c r="Z22" s="152"/>
      <c r="AA22" s="144" t="s">
        <v>45</v>
      </c>
      <c r="AB22" s="152"/>
      <c r="AC22" s="152"/>
      <c r="AD22" s="153"/>
      <c r="AE22" s="28"/>
      <c r="AF22" s="13"/>
      <c r="AG22" s="47"/>
      <c r="AH22" s="47"/>
      <c r="AI22" s="47"/>
    </row>
    <row r="23" spans="1:35" ht="15.6" customHeight="1" thickBot="1" x14ac:dyDescent="0.25">
      <c r="A23" s="155">
        <v>209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1"/>
      <c r="AE23" s="52"/>
      <c r="AF23" s="3"/>
      <c r="AG23" s="47"/>
      <c r="AH23" s="47"/>
      <c r="AI23" s="47"/>
    </row>
    <row r="24" spans="1:35" ht="15.6" customHeight="1" x14ac:dyDescent="0.2">
      <c r="A24" s="156"/>
      <c r="B24" s="23" t="s">
        <v>5</v>
      </c>
      <c r="C24" s="78"/>
      <c r="D24" s="80">
        <v>0</v>
      </c>
      <c r="E24" s="80">
        <v>1</v>
      </c>
      <c r="F24" s="80">
        <v>0</v>
      </c>
      <c r="G24" s="80">
        <v>0</v>
      </c>
      <c r="H24" s="126">
        <v>0</v>
      </c>
      <c r="I24" s="96">
        <v>3</v>
      </c>
      <c r="J24" s="98">
        <v>2</v>
      </c>
      <c r="K24" s="80">
        <v>4</v>
      </c>
      <c r="L24" s="80">
        <v>1</v>
      </c>
      <c r="M24" s="80">
        <v>8</v>
      </c>
      <c r="N24" s="80">
        <v>4</v>
      </c>
      <c r="O24" s="80">
        <v>1</v>
      </c>
      <c r="P24" s="80">
        <v>2</v>
      </c>
      <c r="Q24" s="126">
        <v>0</v>
      </c>
      <c r="R24" s="96">
        <v>0</v>
      </c>
      <c r="S24" s="96">
        <v>1</v>
      </c>
      <c r="T24" s="136">
        <v>3</v>
      </c>
      <c r="U24" s="95" t="s">
        <v>45</v>
      </c>
      <c r="V24" s="95" t="s">
        <v>45</v>
      </c>
      <c r="W24" s="95" t="s">
        <v>45</v>
      </c>
      <c r="X24" s="95" t="s">
        <v>45</v>
      </c>
      <c r="Y24" s="95" t="s">
        <v>45</v>
      </c>
      <c r="Z24" s="95" t="s">
        <v>45</v>
      </c>
      <c r="AA24" s="137" t="s">
        <v>45</v>
      </c>
      <c r="AB24" s="79" t="s">
        <v>45</v>
      </c>
      <c r="AC24" s="79" t="s">
        <v>45</v>
      </c>
      <c r="AD24" s="134" t="s">
        <v>45</v>
      </c>
      <c r="AE24" s="26" t="s">
        <v>6</v>
      </c>
      <c r="AF24" s="43"/>
      <c r="AG24" s="47"/>
      <c r="AH24" s="47"/>
      <c r="AI24" s="47"/>
    </row>
    <row r="25" spans="1:35" ht="15.6" customHeight="1" x14ac:dyDescent="0.2">
      <c r="A25" s="154">
        <v>10</v>
      </c>
      <c r="B25" s="24" t="s">
        <v>7</v>
      </c>
      <c r="C25" s="115">
        <v>8</v>
      </c>
      <c r="D25" s="84">
        <v>2</v>
      </c>
      <c r="E25" s="84">
        <v>1</v>
      </c>
      <c r="F25" s="84">
        <v>2</v>
      </c>
      <c r="G25" s="84">
        <v>0</v>
      </c>
      <c r="H25" s="127">
        <v>0</v>
      </c>
      <c r="I25" s="101">
        <v>1</v>
      </c>
      <c r="J25" s="103">
        <v>0</v>
      </c>
      <c r="K25" s="84">
        <v>13</v>
      </c>
      <c r="L25" s="84">
        <v>0</v>
      </c>
      <c r="M25" s="84">
        <v>0</v>
      </c>
      <c r="N25" s="84">
        <v>1</v>
      </c>
      <c r="O25" s="84">
        <v>0</v>
      </c>
      <c r="P25" s="84">
        <v>2</v>
      </c>
      <c r="Q25" s="127">
        <v>0</v>
      </c>
      <c r="R25" s="101">
        <v>0</v>
      </c>
      <c r="S25" s="101">
        <v>0</v>
      </c>
      <c r="T25" s="148"/>
      <c r="U25" s="100" t="s">
        <v>45</v>
      </c>
      <c r="V25" s="100" t="s">
        <v>45</v>
      </c>
      <c r="W25" s="100" t="s">
        <v>45</v>
      </c>
      <c r="X25" s="100" t="s">
        <v>45</v>
      </c>
      <c r="Y25" s="100" t="s">
        <v>45</v>
      </c>
      <c r="Z25" s="100" t="s">
        <v>45</v>
      </c>
      <c r="AA25" s="138" t="s">
        <v>45</v>
      </c>
      <c r="AB25" s="83" t="s">
        <v>45</v>
      </c>
      <c r="AC25" s="83" t="s">
        <v>45</v>
      </c>
      <c r="AD25" s="85"/>
      <c r="AE25" s="27">
        <f>SUM(C25:AC25)</f>
        <v>30</v>
      </c>
      <c r="AF25" s="12"/>
      <c r="AG25" s="47"/>
      <c r="AH25" s="47"/>
      <c r="AI25" s="47"/>
    </row>
    <row r="26" spans="1:35" ht="15.6" customHeight="1" x14ac:dyDescent="0.2">
      <c r="A26" s="162" t="s">
        <v>67</v>
      </c>
      <c r="B26" s="24" t="s">
        <v>8</v>
      </c>
      <c r="C26" s="115">
        <f>C25</f>
        <v>8</v>
      </c>
      <c r="D26" s="87">
        <f t="shared" ref="D26" si="9">C26-D24+D25</f>
        <v>10</v>
      </c>
      <c r="E26" s="87">
        <f>D26-E24+E25</f>
        <v>10</v>
      </c>
      <c r="F26" s="87">
        <f>E26-F24+F25</f>
        <v>12</v>
      </c>
      <c r="G26" s="87">
        <f t="shared" ref="G26:H26" si="10">F26-G24+G25</f>
        <v>12</v>
      </c>
      <c r="H26" s="128">
        <f t="shared" si="10"/>
        <v>12</v>
      </c>
      <c r="I26" s="106">
        <f>H26-I24+I25</f>
        <v>10</v>
      </c>
      <c r="J26" s="108">
        <f t="shared" ref="J26:T26" si="11">I26-J24+J25</f>
        <v>8</v>
      </c>
      <c r="K26" s="87">
        <f t="shared" si="11"/>
        <v>17</v>
      </c>
      <c r="L26" s="87">
        <f t="shared" si="11"/>
        <v>16</v>
      </c>
      <c r="M26" s="87">
        <f t="shared" si="11"/>
        <v>8</v>
      </c>
      <c r="N26" s="87">
        <f t="shared" si="11"/>
        <v>5</v>
      </c>
      <c r="O26" s="87">
        <f t="shared" si="11"/>
        <v>4</v>
      </c>
      <c r="P26" s="87">
        <f t="shared" si="11"/>
        <v>4</v>
      </c>
      <c r="Q26" s="128">
        <f t="shared" si="11"/>
        <v>4</v>
      </c>
      <c r="R26" s="106">
        <f t="shared" si="11"/>
        <v>4</v>
      </c>
      <c r="S26" s="106">
        <f t="shared" si="11"/>
        <v>3</v>
      </c>
      <c r="T26" s="139">
        <f t="shared" si="11"/>
        <v>0</v>
      </c>
      <c r="U26" s="105" t="s">
        <v>45</v>
      </c>
      <c r="V26" s="105" t="s">
        <v>45</v>
      </c>
      <c r="W26" s="105" t="s">
        <v>45</v>
      </c>
      <c r="X26" s="105" t="s">
        <v>45</v>
      </c>
      <c r="Y26" s="105" t="s">
        <v>45</v>
      </c>
      <c r="Z26" s="105" t="s">
        <v>45</v>
      </c>
      <c r="AA26" s="140" t="s">
        <v>45</v>
      </c>
      <c r="AB26" s="86" t="s">
        <v>45</v>
      </c>
      <c r="AC26" s="86" t="s">
        <v>45</v>
      </c>
      <c r="AD26" s="133" t="s">
        <v>45</v>
      </c>
      <c r="AE26" s="28"/>
      <c r="AF26" s="3">
        <f>MAX(C26:AD26)</f>
        <v>17</v>
      </c>
      <c r="AG26" s="47"/>
      <c r="AH26" s="47"/>
      <c r="AI26" s="47"/>
    </row>
    <row r="27" spans="1:35" ht="15.6" customHeight="1" x14ac:dyDescent="0.2">
      <c r="A27" s="163"/>
      <c r="B27" s="24" t="s">
        <v>9</v>
      </c>
      <c r="C27" s="146"/>
      <c r="D27" s="147"/>
      <c r="E27" s="147"/>
      <c r="F27" s="147"/>
      <c r="G27" s="147"/>
      <c r="H27" s="129">
        <v>10.08</v>
      </c>
      <c r="I27" s="148"/>
      <c r="J27" s="148"/>
      <c r="K27" s="125">
        <v>10.130000000000001</v>
      </c>
      <c r="L27" s="147"/>
      <c r="M27" s="147"/>
      <c r="N27" s="147"/>
      <c r="O27" s="147"/>
      <c r="P27" s="125">
        <v>10.23</v>
      </c>
      <c r="Q27" s="147"/>
      <c r="R27" s="148"/>
      <c r="S27" s="148"/>
      <c r="T27" s="149">
        <v>10.27</v>
      </c>
      <c r="U27" s="141" t="s">
        <v>45</v>
      </c>
      <c r="V27" s="148"/>
      <c r="W27" s="148"/>
      <c r="X27" s="148"/>
      <c r="Y27" s="148"/>
      <c r="Z27" s="148"/>
      <c r="AA27" s="142" t="s">
        <v>45</v>
      </c>
      <c r="AB27" s="147"/>
      <c r="AC27" s="147"/>
      <c r="AD27" s="150" t="s">
        <v>45</v>
      </c>
      <c r="AE27" s="29">
        <v>27</v>
      </c>
      <c r="AF27" s="12"/>
      <c r="AG27" s="47"/>
      <c r="AH27" s="47"/>
      <c r="AI27" s="47"/>
    </row>
    <row r="28" spans="1:35" ht="15.6" customHeight="1" x14ac:dyDescent="0.2">
      <c r="A28" s="164"/>
      <c r="B28" s="25" t="s">
        <v>10</v>
      </c>
      <c r="C28" s="151">
        <v>10</v>
      </c>
      <c r="D28" s="152"/>
      <c r="E28" s="152"/>
      <c r="F28" s="152"/>
      <c r="G28" s="152"/>
      <c r="H28" s="132">
        <f>H27</f>
        <v>10.08</v>
      </c>
      <c r="I28" s="152"/>
      <c r="J28" s="152"/>
      <c r="K28" s="91">
        <f>K27</f>
        <v>10.130000000000001</v>
      </c>
      <c r="L28" s="152"/>
      <c r="M28" s="152"/>
      <c r="N28" s="152"/>
      <c r="O28" s="152"/>
      <c r="P28" s="91">
        <f>P27</f>
        <v>10.23</v>
      </c>
      <c r="Q28" s="152"/>
      <c r="R28" s="152"/>
      <c r="S28" s="152"/>
      <c r="T28" s="148"/>
      <c r="U28" s="143" t="s">
        <v>45</v>
      </c>
      <c r="V28" s="152"/>
      <c r="W28" s="152"/>
      <c r="X28" s="152"/>
      <c r="Y28" s="152"/>
      <c r="Z28" s="152"/>
      <c r="AA28" s="144" t="s">
        <v>45</v>
      </c>
      <c r="AB28" s="152"/>
      <c r="AC28" s="152"/>
      <c r="AD28" s="153"/>
      <c r="AE28" s="28"/>
      <c r="AF28" s="13"/>
      <c r="AG28" s="47"/>
      <c r="AH28" s="47"/>
      <c r="AI28" s="47"/>
    </row>
    <row r="29" spans="1:35" ht="15.6" customHeight="1" thickBot="1" x14ac:dyDescent="0.25">
      <c r="A29" s="155">
        <v>209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1"/>
      <c r="AE29" s="52"/>
      <c r="AF29" s="3"/>
      <c r="AG29" s="47"/>
      <c r="AH29" s="47"/>
      <c r="AI29" s="47"/>
    </row>
    <row r="30" spans="1:35" ht="15.6" customHeight="1" x14ac:dyDescent="0.2">
      <c r="A30" s="156"/>
      <c r="B30" s="23" t="s">
        <v>5</v>
      </c>
      <c r="C30" s="78"/>
      <c r="D30" s="80">
        <v>0</v>
      </c>
      <c r="E30" s="80">
        <v>4</v>
      </c>
      <c r="F30" s="80">
        <v>0</v>
      </c>
      <c r="G30" s="80">
        <v>0</v>
      </c>
      <c r="H30" s="126">
        <v>0</v>
      </c>
      <c r="I30" s="96">
        <v>1</v>
      </c>
      <c r="J30" s="98">
        <v>3</v>
      </c>
      <c r="K30" s="80">
        <v>2</v>
      </c>
      <c r="L30" s="80">
        <v>2</v>
      </c>
      <c r="M30" s="80">
        <v>5</v>
      </c>
      <c r="N30" s="80">
        <v>9</v>
      </c>
      <c r="O30" s="80">
        <v>2</v>
      </c>
      <c r="P30" s="80">
        <v>0</v>
      </c>
      <c r="Q30" s="126">
        <v>1</v>
      </c>
      <c r="R30" s="96">
        <v>3</v>
      </c>
      <c r="S30" s="96">
        <v>0</v>
      </c>
      <c r="T30" s="136">
        <v>2</v>
      </c>
      <c r="U30" s="95" t="s">
        <v>45</v>
      </c>
      <c r="V30" s="95" t="s">
        <v>45</v>
      </c>
      <c r="W30" s="95" t="s">
        <v>45</v>
      </c>
      <c r="X30" s="95" t="s">
        <v>45</v>
      </c>
      <c r="Y30" s="95" t="s">
        <v>45</v>
      </c>
      <c r="Z30" s="95" t="s">
        <v>45</v>
      </c>
      <c r="AA30" s="137" t="s">
        <v>45</v>
      </c>
      <c r="AB30" s="79" t="s">
        <v>45</v>
      </c>
      <c r="AC30" s="79" t="s">
        <v>45</v>
      </c>
      <c r="AD30" s="134" t="s">
        <v>45</v>
      </c>
      <c r="AE30" s="26" t="s">
        <v>6</v>
      </c>
      <c r="AF30" s="43"/>
      <c r="AG30" s="47"/>
      <c r="AH30" s="47"/>
      <c r="AI30" s="47"/>
    </row>
    <row r="31" spans="1:35" ht="15.6" customHeight="1" x14ac:dyDescent="0.2">
      <c r="A31" s="154">
        <v>11.2</v>
      </c>
      <c r="B31" s="24" t="s">
        <v>7</v>
      </c>
      <c r="C31" s="115">
        <v>11</v>
      </c>
      <c r="D31" s="84">
        <v>0</v>
      </c>
      <c r="E31" s="84">
        <v>2</v>
      </c>
      <c r="F31" s="84">
        <v>2</v>
      </c>
      <c r="G31" s="84">
        <v>1</v>
      </c>
      <c r="H31" s="127">
        <v>3</v>
      </c>
      <c r="I31" s="101">
        <v>3</v>
      </c>
      <c r="J31" s="103">
        <v>1</v>
      </c>
      <c r="K31" s="84">
        <v>8</v>
      </c>
      <c r="L31" s="84">
        <v>0</v>
      </c>
      <c r="M31" s="84">
        <v>0</v>
      </c>
      <c r="N31" s="84">
        <v>0</v>
      </c>
      <c r="O31" s="84">
        <v>1</v>
      </c>
      <c r="P31" s="84">
        <v>2</v>
      </c>
      <c r="Q31" s="127">
        <v>0</v>
      </c>
      <c r="R31" s="101">
        <v>0</v>
      </c>
      <c r="S31" s="101">
        <v>0</v>
      </c>
      <c r="T31" s="148"/>
      <c r="U31" s="100" t="s">
        <v>45</v>
      </c>
      <c r="V31" s="100" t="s">
        <v>45</v>
      </c>
      <c r="W31" s="100" t="s">
        <v>45</v>
      </c>
      <c r="X31" s="100" t="s">
        <v>45</v>
      </c>
      <c r="Y31" s="100" t="s">
        <v>45</v>
      </c>
      <c r="Z31" s="100" t="s">
        <v>45</v>
      </c>
      <c r="AA31" s="138" t="s">
        <v>45</v>
      </c>
      <c r="AB31" s="83" t="s">
        <v>45</v>
      </c>
      <c r="AC31" s="83" t="s">
        <v>45</v>
      </c>
      <c r="AD31" s="85"/>
      <c r="AE31" s="27">
        <f>SUM(C31:AC31)</f>
        <v>34</v>
      </c>
      <c r="AF31" s="12"/>
      <c r="AG31" s="47"/>
      <c r="AH31" s="47"/>
      <c r="AI31" s="47"/>
    </row>
    <row r="32" spans="1:35" ht="15.6" customHeight="1" x14ac:dyDescent="0.2">
      <c r="A32" s="162" t="s">
        <v>67</v>
      </c>
      <c r="B32" s="24" t="s">
        <v>8</v>
      </c>
      <c r="C32" s="115">
        <f>C31</f>
        <v>11</v>
      </c>
      <c r="D32" s="87">
        <f t="shared" ref="D32" si="12">C32-D30+D31</f>
        <v>11</v>
      </c>
      <c r="E32" s="87">
        <f>D32-E30+E31</f>
        <v>9</v>
      </c>
      <c r="F32" s="87">
        <f>E32-F30+F31</f>
        <v>11</v>
      </c>
      <c r="G32" s="87">
        <f t="shared" ref="G32:H32" si="13">F32-G30+G31</f>
        <v>12</v>
      </c>
      <c r="H32" s="128">
        <f t="shared" si="13"/>
        <v>15</v>
      </c>
      <c r="I32" s="106">
        <f>H32-I30+I31</f>
        <v>17</v>
      </c>
      <c r="J32" s="108">
        <f t="shared" ref="J32:T32" si="14">I32-J30+J31</f>
        <v>15</v>
      </c>
      <c r="K32" s="87">
        <f t="shared" si="14"/>
        <v>21</v>
      </c>
      <c r="L32" s="87">
        <f t="shared" si="14"/>
        <v>19</v>
      </c>
      <c r="M32" s="87">
        <f t="shared" si="14"/>
        <v>14</v>
      </c>
      <c r="N32" s="87">
        <f t="shared" si="14"/>
        <v>5</v>
      </c>
      <c r="O32" s="87">
        <f t="shared" si="14"/>
        <v>4</v>
      </c>
      <c r="P32" s="87">
        <f t="shared" si="14"/>
        <v>6</v>
      </c>
      <c r="Q32" s="128">
        <f t="shared" si="14"/>
        <v>5</v>
      </c>
      <c r="R32" s="106">
        <f t="shared" si="14"/>
        <v>2</v>
      </c>
      <c r="S32" s="106">
        <f t="shared" si="14"/>
        <v>2</v>
      </c>
      <c r="T32" s="139">
        <f t="shared" si="14"/>
        <v>0</v>
      </c>
      <c r="U32" s="105" t="s">
        <v>45</v>
      </c>
      <c r="V32" s="105" t="s">
        <v>45</v>
      </c>
      <c r="W32" s="105" t="s">
        <v>45</v>
      </c>
      <c r="X32" s="105" t="s">
        <v>45</v>
      </c>
      <c r="Y32" s="105" t="s">
        <v>45</v>
      </c>
      <c r="Z32" s="105" t="s">
        <v>45</v>
      </c>
      <c r="AA32" s="140" t="s">
        <v>45</v>
      </c>
      <c r="AB32" s="86" t="s">
        <v>45</v>
      </c>
      <c r="AC32" s="86" t="s">
        <v>45</v>
      </c>
      <c r="AD32" s="133" t="s">
        <v>45</v>
      </c>
      <c r="AE32" s="28"/>
      <c r="AF32" s="3">
        <f>MAX(C32:AD32)</f>
        <v>21</v>
      </c>
      <c r="AG32" s="47"/>
      <c r="AH32" s="47"/>
      <c r="AI32" s="47"/>
    </row>
    <row r="33" spans="1:35" ht="15.6" customHeight="1" x14ac:dyDescent="0.2">
      <c r="A33" s="163"/>
      <c r="B33" s="24" t="s">
        <v>9</v>
      </c>
      <c r="C33" s="146"/>
      <c r="D33" s="147"/>
      <c r="E33" s="147"/>
      <c r="F33" s="147"/>
      <c r="G33" s="147"/>
      <c r="H33" s="129">
        <v>11.27</v>
      </c>
      <c r="I33" s="148"/>
      <c r="J33" s="148"/>
      <c r="K33" s="125">
        <v>11.33</v>
      </c>
      <c r="L33" s="147"/>
      <c r="M33" s="147"/>
      <c r="N33" s="147"/>
      <c r="O33" s="147"/>
      <c r="P33" s="125">
        <v>11.41</v>
      </c>
      <c r="Q33" s="147"/>
      <c r="R33" s="148"/>
      <c r="S33" s="148"/>
      <c r="T33" s="149">
        <v>11.46</v>
      </c>
      <c r="U33" s="141" t="s">
        <v>45</v>
      </c>
      <c r="V33" s="148"/>
      <c r="W33" s="148"/>
      <c r="X33" s="148"/>
      <c r="Y33" s="148"/>
      <c r="Z33" s="148"/>
      <c r="AA33" s="142" t="s">
        <v>45</v>
      </c>
      <c r="AB33" s="147"/>
      <c r="AC33" s="147"/>
      <c r="AD33" s="150" t="s">
        <v>45</v>
      </c>
      <c r="AE33" s="29">
        <v>26</v>
      </c>
      <c r="AF33" s="12"/>
      <c r="AG33" s="47"/>
      <c r="AH33" s="47"/>
      <c r="AI33" s="47"/>
    </row>
    <row r="34" spans="1:35" ht="15.6" customHeight="1" x14ac:dyDescent="0.2">
      <c r="A34" s="164"/>
      <c r="B34" s="25" t="s">
        <v>10</v>
      </c>
      <c r="C34" s="151">
        <v>11.2</v>
      </c>
      <c r="D34" s="152"/>
      <c r="E34" s="152"/>
      <c r="F34" s="152"/>
      <c r="G34" s="152"/>
      <c r="H34" s="132">
        <f>H33</f>
        <v>11.27</v>
      </c>
      <c r="I34" s="152"/>
      <c r="J34" s="152"/>
      <c r="K34" s="91">
        <f>K33</f>
        <v>11.33</v>
      </c>
      <c r="L34" s="152"/>
      <c r="M34" s="152"/>
      <c r="N34" s="152"/>
      <c r="O34" s="152"/>
      <c r="P34" s="91">
        <f>P33</f>
        <v>11.41</v>
      </c>
      <c r="Q34" s="152"/>
      <c r="R34" s="152"/>
      <c r="S34" s="152"/>
      <c r="T34" s="148"/>
      <c r="U34" s="143" t="s">
        <v>45</v>
      </c>
      <c r="V34" s="152"/>
      <c r="W34" s="152"/>
      <c r="X34" s="152"/>
      <c r="Y34" s="152"/>
      <c r="Z34" s="152"/>
      <c r="AA34" s="144" t="s">
        <v>45</v>
      </c>
      <c r="AB34" s="152"/>
      <c r="AC34" s="152"/>
      <c r="AD34" s="153"/>
      <c r="AE34" s="28"/>
      <c r="AF34" s="13"/>
      <c r="AG34" s="47"/>
      <c r="AH34" s="47"/>
      <c r="AI34" s="47"/>
    </row>
    <row r="35" spans="1:35" ht="15.6" customHeight="1" thickBot="1" x14ac:dyDescent="0.25">
      <c r="A35" s="155">
        <v>209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1"/>
      <c r="AE35" s="52"/>
      <c r="AF35" s="3"/>
      <c r="AG35" s="47"/>
      <c r="AH35" s="47"/>
      <c r="AI35" s="47"/>
    </row>
    <row r="36" spans="1:35" ht="15.6" customHeight="1" x14ac:dyDescent="0.2">
      <c r="A36" s="156"/>
      <c r="B36" s="23" t="s">
        <v>5</v>
      </c>
      <c r="C36" s="78"/>
      <c r="D36" s="80">
        <v>0</v>
      </c>
      <c r="E36" s="80">
        <v>0</v>
      </c>
      <c r="F36" s="80">
        <v>0</v>
      </c>
      <c r="G36" s="80">
        <v>0</v>
      </c>
      <c r="H36" s="126">
        <v>0</v>
      </c>
      <c r="I36" s="96">
        <v>1</v>
      </c>
      <c r="J36" s="98">
        <v>0</v>
      </c>
      <c r="K36" s="80">
        <v>6</v>
      </c>
      <c r="L36" s="80">
        <v>6</v>
      </c>
      <c r="M36" s="80">
        <v>4</v>
      </c>
      <c r="N36" s="80">
        <v>9</v>
      </c>
      <c r="O36" s="80">
        <v>0</v>
      </c>
      <c r="P36" s="80">
        <v>0</v>
      </c>
      <c r="Q36" s="126">
        <v>2</v>
      </c>
      <c r="R36" s="96">
        <v>0</v>
      </c>
      <c r="S36" s="96">
        <v>3</v>
      </c>
      <c r="T36" s="136" t="s">
        <v>45</v>
      </c>
      <c r="U36" s="95">
        <v>2</v>
      </c>
      <c r="V36" s="95">
        <v>2</v>
      </c>
      <c r="W36" s="95">
        <v>0</v>
      </c>
      <c r="X36" s="95">
        <v>0</v>
      </c>
      <c r="Y36" s="95">
        <v>0</v>
      </c>
      <c r="Z36" s="95">
        <v>0</v>
      </c>
      <c r="AA36" s="137">
        <v>0</v>
      </c>
      <c r="AB36" s="79">
        <v>0</v>
      </c>
      <c r="AC36" s="79">
        <v>0</v>
      </c>
      <c r="AD36" s="134">
        <v>3</v>
      </c>
      <c r="AE36" s="26" t="s">
        <v>6</v>
      </c>
      <c r="AF36" s="43"/>
      <c r="AG36" s="47"/>
      <c r="AH36" s="47"/>
      <c r="AI36" s="47"/>
    </row>
    <row r="37" spans="1:35" ht="15.6" customHeight="1" x14ac:dyDescent="0.2">
      <c r="A37" s="154">
        <v>13.01</v>
      </c>
      <c r="B37" s="24" t="s">
        <v>7</v>
      </c>
      <c r="C37" s="115">
        <v>5</v>
      </c>
      <c r="D37" s="84">
        <v>1</v>
      </c>
      <c r="E37" s="84">
        <v>0</v>
      </c>
      <c r="F37" s="84">
        <v>4</v>
      </c>
      <c r="G37" s="84">
        <v>5</v>
      </c>
      <c r="H37" s="127">
        <v>1</v>
      </c>
      <c r="I37" s="101">
        <v>8</v>
      </c>
      <c r="J37" s="103">
        <v>1</v>
      </c>
      <c r="K37" s="84">
        <v>6</v>
      </c>
      <c r="L37" s="84">
        <v>6</v>
      </c>
      <c r="M37" s="84">
        <v>0</v>
      </c>
      <c r="N37" s="84">
        <v>0</v>
      </c>
      <c r="O37" s="84">
        <v>1</v>
      </c>
      <c r="P37" s="84">
        <v>0</v>
      </c>
      <c r="Q37" s="127">
        <v>0</v>
      </c>
      <c r="R37" s="101">
        <v>0</v>
      </c>
      <c r="S37" s="101">
        <v>0</v>
      </c>
      <c r="T37" s="148"/>
      <c r="U37" s="100">
        <v>0</v>
      </c>
      <c r="V37" s="100">
        <v>0</v>
      </c>
      <c r="W37" s="100">
        <v>0</v>
      </c>
      <c r="X37" s="100">
        <v>0</v>
      </c>
      <c r="Y37" s="100">
        <v>0</v>
      </c>
      <c r="Z37" s="100">
        <v>0</v>
      </c>
      <c r="AA37" s="138">
        <v>0</v>
      </c>
      <c r="AB37" s="83">
        <v>0</v>
      </c>
      <c r="AC37" s="83">
        <v>0</v>
      </c>
      <c r="AD37" s="85"/>
      <c r="AE37" s="27">
        <f>SUM(C37:AC37)</f>
        <v>38</v>
      </c>
      <c r="AF37" s="12"/>
      <c r="AG37" s="47"/>
      <c r="AH37" s="47"/>
      <c r="AI37" s="47"/>
    </row>
    <row r="38" spans="1:35" ht="15.6" customHeight="1" x14ac:dyDescent="0.2">
      <c r="A38" s="162" t="s">
        <v>67</v>
      </c>
      <c r="B38" s="24" t="s">
        <v>8</v>
      </c>
      <c r="C38" s="115">
        <f>C37</f>
        <v>5</v>
      </c>
      <c r="D38" s="87">
        <f t="shared" ref="D38" si="15">C38-D36+D37</f>
        <v>6</v>
      </c>
      <c r="E38" s="87">
        <f>D38-E36+E37</f>
        <v>6</v>
      </c>
      <c r="F38" s="87">
        <f>E38-F36+F37</f>
        <v>10</v>
      </c>
      <c r="G38" s="87">
        <f t="shared" ref="G38:H38" si="16">F38-G36+G37</f>
        <v>15</v>
      </c>
      <c r="H38" s="128">
        <f t="shared" si="16"/>
        <v>16</v>
      </c>
      <c r="I38" s="106">
        <f>H38-I36+I37</f>
        <v>23</v>
      </c>
      <c r="J38" s="108">
        <f t="shared" ref="J38:AC38" si="17">I38-J36+J37</f>
        <v>24</v>
      </c>
      <c r="K38" s="87">
        <f t="shared" si="17"/>
        <v>24</v>
      </c>
      <c r="L38" s="87">
        <f t="shared" si="17"/>
        <v>24</v>
      </c>
      <c r="M38" s="87">
        <f t="shared" si="17"/>
        <v>20</v>
      </c>
      <c r="N38" s="87">
        <f t="shared" si="17"/>
        <v>11</v>
      </c>
      <c r="O38" s="87">
        <f t="shared" si="17"/>
        <v>12</v>
      </c>
      <c r="P38" s="87">
        <f t="shared" si="17"/>
        <v>12</v>
      </c>
      <c r="Q38" s="128">
        <f t="shared" si="17"/>
        <v>10</v>
      </c>
      <c r="R38" s="106">
        <f t="shared" si="17"/>
        <v>10</v>
      </c>
      <c r="S38" s="106">
        <f t="shared" si="17"/>
        <v>7</v>
      </c>
      <c r="T38" s="139" t="s">
        <v>45</v>
      </c>
      <c r="U38" s="105">
        <f>S38-U36+U37</f>
        <v>5</v>
      </c>
      <c r="V38" s="105">
        <f t="shared" si="17"/>
        <v>3</v>
      </c>
      <c r="W38" s="105">
        <f t="shared" si="17"/>
        <v>3</v>
      </c>
      <c r="X38" s="105">
        <f t="shared" si="17"/>
        <v>3</v>
      </c>
      <c r="Y38" s="105">
        <f t="shared" si="17"/>
        <v>3</v>
      </c>
      <c r="Z38" s="105">
        <f t="shared" si="17"/>
        <v>3</v>
      </c>
      <c r="AA38" s="140">
        <f t="shared" si="17"/>
        <v>3</v>
      </c>
      <c r="AB38" s="86">
        <f t="shared" si="17"/>
        <v>3</v>
      </c>
      <c r="AC38" s="86">
        <f t="shared" si="17"/>
        <v>3</v>
      </c>
      <c r="AD38" s="133">
        <f>AC38-AD36</f>
        <v>0</v>
      </c>
      <c r="AE38" s="28"/>
      <c r="AF38" s="3">
        <f>MAX(C38:AD38)</f>
        <v>24</v>
      </c>
      <c r="AG38" s="47"/>
      <c r="AH38" s="47"/>
      <c r="AI38" s="47"/>
    </row>
    <row r="39" spans="1:35" ht="15.6" customHeight="1" x14ac:dyDescent="0.2">
      <c r="A39" s="163"/>
      <c r="B39" s="24" t="s">
        <v>9</v>
      </c>
      <c r="C39" s="146"/>
      <c r="D39" s="147"/>
      <c r="E39" s="147"/>
      <c r="F39" s="147"/>
      <c r="G39" s="147"/>
      <c r="H39" s="129">
        <v>13.09</v>
      </c>
      <c r="I39" s="148"/>
      <c r="J39" s="148"/>
      <c r="K39" s="125">
        <v>13.15</v>
      </c>
      <c r="L39" s="147"/>
      <c r="M39" s="147"/>
      <c r="N39" s="147"/>
      <c r="O39" s="147"/>
      <c r="P39" s="125">
        <v>13.25</v>
      </c>
      <c r="Q39" s="147"/>
      <c r="R39" s="148"/>
      <c r="S39" s="148"/>
      <c r="T39" s="149" t="s">
        <v>45</v>
      </c>
      <c r="U39" s="141">
        <v>13.3</v>
      </c>
      <c r="V39" s="148"/>
      <c r="W39" s="148"/>
      <c r="X39" s="148"/>
      <c r="Y39" s="148"/>
      <c r="Z39" s="148"/>
      <c r="AA39" s="142">
        <v>13.39</v>
      </c>
      <c r="AB39" s="147"/>
      <c r="AC39" s="147"/>
      <c r="AD39" s="150">
        <v>13.41</v>
      </c>
      <c r="AE39" s="29">
        <v>40</v>
      </c>
      <c r="AF39" s="12"/>
      <c r="AG39" s="47"/>
      <c r="AH39" s="47"/>
      <c r="AI39" s="47"/>
    </row>
    <row r="40" spans="1:35" ht="15.6" customHeight="1" x14ac:dyDescent="0.2">
      <c r="A40" s="164"/>
      <c r="B40" s="25" t="s">
        <v>10</v>
      </c>
      <c r="C40" s="151">
        <v>13.01</v>
      </c>
      <c r="D40" s="152"/>
      <c r="E40" s="152"/>
      <c r="F40" s="152"/>
      <c r="G40" s="152"/>
      <c r="H40" s="132">
        <f>H39</f>
        <v>13.09</v>
      </c>
      <c r="I40" s="152"/>
      <c r="J40" s="152"/>
      <c r="K40" s="91">
        <f>K39</f>
        <v>13.15</v>
      </c>
      <c r="L40" s="152"/>
      <c r="M40" s="152"/>
      <c r="N40" s="152"/>
      <c r="O40" s="152"/>
      <c r="P40" s="91">
        <f>P39</f>
        <v>13.25</v>
      </c>
      <c r="Q40" s="152"/>
      <c r="R40" s="152"/>
      <c r="S40" s="152"/>
      <c r="T40" s="148"/>
      <c r="U40" s="143">
        <f>U39</f>
        <v>13.3</v>
      </c>
      <c r="V40" s="152"/>
      <c r="W40" s="152"/>
      <c r="X40" s="152"/>
      <c r="Y40" s="152"/>
      <c r="Z40" s="152"/>
      <c r="AA40" s="144">
        <f>AA39</f>
        <v>13.39</v>
      </c>
      <c r="AB40" s="152"/>
      <c r="AC40" s="152"/>
      <c r="AD40" s="153"/>
      <c r="AE40" s="28"/>
      <c r="AF40" s="13"/>
      <c r="AG40" s="47"/>
      <c r="AH40" s="47"/>
      <c r="AI40" s="47"/>
    </row>
    <row r="41" spans="1:35" ht="15.6" customHeight="1" thickBot="1" x14ac:dyDescent="0.25">
      <c r="A41" s="155">
        <v>209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1"/>
      <c r="AE41" s="52"/>
      <c r="AF41" s="3"/>
      <c r="AG41" s="47"/>
      <c r="AH41" s="47"/>
      <c r="AI41" s="47"/>
    </row>
    <row r="42" spans="1:35" ht="15.6" customHeight="1" x14ac:dyDescent="0.2">
      <c r="A42" s="156"/>
      <c r="B42" s="23" t="s">
        <v>5</v>
      </c>
      <c r="C42" s="78"/>
      <c r="D42" s="80">
        <v>0</v>
      </c>
      <c r="E42" s="80">
        <v>0</v>
      </c>
      <c r="F42" s="80">
        <v>0</v>
      </c>
      <c r="G42" s="80">
        <v>1</v>
      </c>
      <c r="H42" s="126">
        <v>2</v>
      </c>
      <c r="I42" s="96">
        <v>5</v>
      </c>
      <c r="J42" s="98">
        <v>5</v>
      </c>
      <c r="K42" s="80">
        <v>6</v>
      </c>
      <c r="L42" s="80">
        <v>0</v>
      </c>
      <c r="M42" s="80">
        <v>3</v>
      </c>
      <c r="N42" s="80">
        <v>2</v>
      </c>
      <c r="O42" s="80">
        <v>0</v>
      </c>
      <c r="P42" s="80">
        <v>4</v>
      </c>
      <c r="Q42" s="126">
        <v>0</v>
      </c>
      <c r="R42" s="96">
        <v>1</v>
      </c>
      <c r="S42" s="96">
        <v>0</v>
      </c>
      <c r="T42" s="136">
        <v>5</v>
      </c>
      <c r="U42" s="95" t="s">
        <v>45</v>
      </c>
      <c r="V42" s="95" t="s">
        <v>45</v>
      </c>
      <c r="W42" s="95" t="s">
        <v>45</v>
      </c>
      <c r="X42" s="95" t="s">
        <v>45</v>
      </c>
      <c r="Y42" s="95" t="s">
        <v>45</v>
      </c>
      <c r="Z42" s="95" t="s">
        <v>45</v>
      </c>
      <c r="AA42" s="137" t="s">
        <v>45</v>
      </c>
      <c r="AB42" s="79" t="s">
        <v>45</v>
      </c>
      <c r="AC42" s="79" t="s">
        <v>45</v>
      </c>
      <c r="AD42" s="134" t="s">
        <v>45</v>
      </c>
      <c r="AE42" s="26" t="s">
        <v>6</v>
      </c>
      <c r="AF42" s="43"/>
      <c r="AG42" s="47"/>
      <c r="AH42" s="47"/>
      <c r="AI42" s="47"/>
    </row>
    <row r="43" spans="1:35" ht="15.6" customHeight="1" x14ac:dyDescent="0.2">
      <c r="A43" s="154">
        <v>15</v>
      </c>
      <c r="B43" s="24" t="s">
        <v>7</v>
      </c>
      <c r="C43" s="115">
        <v>8</v>
      </c>
      <c r="D43" s="84">
        <v>3</v>
      </c>
      <c r="E43" s="84">
        <v>5</v>
      </c>
      <c r="F43" s="84">
        <v>3</v>
      </c>
      <c r="G43" s="84">
        <v>0</v>
      </c>
      <c r="H43" s="127">
        <v>0</v>
      </c>
      <c r="I43" s="101">
        <v>7</v>
      </c>
      <c r="J43" s="103">
        <v>1</v>
      </c>
      <c r="K43" s="84">
        <v>3</v>
      </c>
      <c r="L43" s="84">
        <v>1</v>
      </c>
      <c r="M43" s="84">
        <v>3</v>
      </c>
      <c r="N43" s="84">
        <v>0</v>
      </c>
      <c r="O43" s="84">
        <v>0</v>
      </c>
      <c r="P43" s="84">
        <v>0</v>
      </c>
      <c r="Q43" s="127">
        <v>0</v>
      </c>
      <c r="R43" s="101">
        <v>0</v>
      </c>
      <c r="S43" s="101">
        <v>0</v>
      </c>
      <c r="T43" s="148"/>
      <c r="U43" s="100" t="s">
        <v>45</v>
      </c>
      <c r="V43" s="100" t="s">
        <v>45</v>
      </c>
      <c r="W43" s="100" t="s">
        <v>45</v>
      </c>
      <c r="X43" s="100" t="s">
        <v>45</v>
      </c>
      <c r="Y43" s="100" t="s">
        <v>45</v>
      </c>
      <c r="Z43" s="100" t="s">
        <v>45</v>
      </c>
      <c r="AA43" s="138" t="s">
        <v>45</v>
      </c>
      <c r="AB43" s="83" t="s">
        <v>45</v>
      </c>
      <c r="AC43" s="83" t="s">
        <v>45</v>
      </c>
      <c r="AD43" s="85"/>
      <c r="AE43" s="27">
        <f>SUM(C43:AC43)</f>
        <v>34</v>
      </c>
      <c r="AF43" s="12"/>
      <c r="AG43" s="47"/>
      <c r="AH43" s="47"/>
      <c r="AI43" s="47"/>
    </row>
    <row r="44" spans="1:35" ht="15.6" customHeight="1" x14ac:dyDescent="0.2">
      <c r="A44" s="162" t="s">
        <v>67</v>
      </c>
      <c r="B44" s="24" t="s">
        <v>8</v>
      </c>
      <c r="C44" s="115">
        <f>C43</f>
        <v>8</v>
      </c>
      <c r="D44" s="87">
        <f t="shared" ref="D44" si="18">C44-D42+D43</f>
        <v>11</v>
      </c>
      <c r="E44" s="87">
        <f>D44-E42+E43</f>
        <v>16</v>
      </c>
      <c r="F44" s="87">
        <f>E44-F42+F43</f>
        <v>19</v>
      </c>
      <c r="G44" s="87">
        <f t="shared" ref="G44:H44" si="19">F44-G42+G43</f>
        <v>18</v>
      </c>
      <c r="H44" s="128">
        <f t="shared" si="19"/>
        <v>16</v>
      </c>
      <c r="I44" s="106">
        <f>H44-I42+I43</f>
        <v>18</v>
      </c>
      <c r="J44" s="108">
        <f t="shared" ref="J44:T44" si="20">I44-J42+J43</f>
        <v>14</v>
      </c>
      <c r="K44" s="87">
        <f t="shared" si="20"/>
        <v>11</v>
      </c>
      <c r="L44" s="87">
        <f t="shared" si="20"/>
        <v>12</v>
      </c>
      <c r="M44" s="87">
        <f t="shared" si="20"/>
        <v>12</v>
      </c>
      <c r="N44" s="87">
        <f t="shared" si="20"/>
        <v>10</v>
      </c>
      <c r="O44" s="87">
        <f t="shared" si="20"/>
        <v>10</v>
      </c>
      <c r="P44" s="87">
        <f t="shared" si="20"/>
        <v>6</v>
      </c>
      <c r="Q44" s="128">
        <f t="shared" si="20"/>
        <v>6</v>
      </c>
      <c r="R44" s="106">
        <f t="shared" si="20"/>
        <v>5</v>
      </c>
      <c r="S44" s="106">
        <f t="shared" si="20"/>
        <v>5</v>
      </c>
      <c r="T44" s="139">
        <f t="shared" si="20"/>
        <v>0</v>
      </c>
      <c r="U44" s="105" t="s">
        <v>45</v>
      </c>
      <c r="V44" s="105" t="s">
        <v>45</v>
      </c>
      <c r="W44" s="105" t="s">
        <v>45</v>
      </c>
      <c r="X44" s="105" t="s">
        <v>45</v>
      </c>
      <c r="Y44" s="105" t="s">
        <v>45</v>
      </c>
      <c r="Z44" s="105" t="s">
        <v>45</v>
      </c>
      <c r="AA44" s="140" t="s">
        <v>45</v>
      </c>
      <c r="AB44" s="86" t="s">
        <v>45</v>
      </c>
      <c r="AC44" s="86" t="s">
        <v>45</v>
      </c>
      <c r="AD44" s="133" t="s">
        <v>45</v>
      </c>
      <c r="AE44" s="28"/>
      <c r="AF44" s="3">
        <f>MAX(C44:AD44)</f>
        <v>19</v>
      </c>
      <c r="AG44" s="47"/>
      <c r="AH44" s="47"/>
      <c r="AI44" s="47"/>
    </row>
    <row r="45" spans="1:35" ht="15.6" customHeight="1" x14ac:dyDescent="0.2">
      <c r="A45" s="163"/>
      <c r="B45" s="24" t="s">
        <v>9</v>
      </c>
      <c r="C45" s="146"/>
      <c r="D45" s="147"/>
      <c r="E45" s="147"/>
      <c r="F45" s="147"/>
      <c r="G45" s="147"/>
      <c r="H45" s="129">
        <v>15.06</v>
      </c>
      <c r="I45" s="148"/>
      <c r="J45" s="148"/>
      <c r="K45" s="125">
        <v>15.11</v>
      </c>
      <c r="L45" s="147"/>
      <c r="M45" s="147"/>
      <c r="N45" s="147"/>
      <c r="O45" s="147"/>
      <c r="P45" s="125">
        <v>15.19</v>
      </c>
      <c r="Q45" s="147"/>
      <c r="R45" s="148"/>
      <c r="S45" s="148"/>
      <c r="T45" s="149">
        <v>15.24</v>
      </c>
      <c r="U45" s="141" t="s">
        <v>45</v>
      </c>
      <c r="V45" s="148"/>
      <c r="W45" s="148"/>
      <c r="X45" s="148"/>
      <c r="Y45" s="148"/>
      <c r="Z45" s="148"/>
      <c r="AA45" s="142" t="s">
        <v>45</v>
      </c>
      <c r="AB45" s="147"/>
      <c r="AC45" s="147"/>
      <c r="AD45" s="150" t="s">
        <v>45</v>
      </c>
      <c r="AE45" s="29">
        <v>24</v>
      </c>
      <c r="AF45" s="12"/>
      <c r="AG45" s="47"/>
      <c r="AH45" s="47"/>
      <c r="AI45" s="47"/>
    </row>
    <row r="46" spans="1:35" ht="15.6" customHeight="1" x14ac:dyDescent="0.2">
      <c r="A46" s="164"/>
      <c r="B46" s="25" t="s">
        <v>10</v>
      </c>
      <c r="C46" s="151">
        <v>15</v>
      </c>
      <c r="D46" s="152"/>
      <c r="E46" s="152"/>
      <c r="F46" s="152"/>
      <c r="G46" s="152"/>
      <c r="H46" s="132">
        <f>H45</f>
        <v>15.06</v>
      </c>
      <c r="I46" s="152"/>
      <c r="J46" s="152"/>
      <c r="K46" s="91">
        <v>15.12</v>
      </c>
      <c r="L46" s="152"/>
      <c r="M46" s="152"/>
      <c r="N46" s="152"/>
      <c r="O46" s="152"/>
      <c r="P46" s="91">
        <v>15.2</v>
      </c>
      <c r="Q46" s="152"/>
      <c r="R46" s="152"/>
      <c r="S46" s="152"/>
      <c r="T46" s="148"/>
      <c r="U46" s="143" t="s">
        <v>45</v>
      </c>
      <c r="V46" s="152"/>
      <c r="W46" s="152"/>
      <c r="X46" s="152"/>
      <c r="Y46" s="152"/>
      <c r="Z46" s="152"/>
      <c r="AA46" s="144" t="s">
        <v>45</v>
      </c>
      <c r="AB46" s="152"/>
      <c r="AC46" s="152"/>
      <c r="AD46" s="153"/>
      <c r="AE46" s="28"/>
      <c r="AF46" s="13"/>
      <c r="AG46" s="47"/>
      <c r="AH46" s="47"/>
      <c r="AI46" s="47"/>
    </row>
    <row r="47" spans="1:35" ht="15.6" customHeight="1" thickBot="1" x14ac:dyDescent="0.25">
      <c r="A47" s="155">
        <v>218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1"/>
      <c r="AE47" s="52"/>
      <c r="AF47" s="3"/>
      <c r="AG47" s="47"/>
      <c r="AH47" s="47"/>
      <c r="AI47" s="47"/>
    </row>
    <row r="48" spans="1:35" ht="15.6" customHeight="1" x14ac:dyDescent="0.2">
      <c r="A48" s="156"/>
      <c r="B48" s="23" t="s">
        <v>5</v>
      </c>
      <c r="C48" s="78"/>
      <c r="D48" s="80">
        <v>0</v>
      </c>
      <c r="E48" s="80">
        <v>0</v>
      </c>
      <c r="F48" s="80">
        <v>0</v>
      </c>
      <c r="G48" s="80">
        <v>0</v>
      </c>
      <c r="H48" s="126">
        <v>2</v>
      </c>
      <c r="I48" s="96">
        <v>5</v>
      </c>
      <c r="J48" s="98">
        <v>1</v>
      </c>
      <c r="K48" s="80">
        <v>3</v>
      </c>
      <c r="L48" s="80">
        <v>4</v>
      </c>
      <c r="M48" s="80">
        <v>0</v>
      </c>
      <c r="N48" s="80">
        <v>1</v>
      </c>
      <c r="O48" s="80">
        <v>7</v>
      </c>
      <c r="P48" s="80">
        <v>2</v>
      </c>
      <c r="Q48" s="126">
        <v>4</v>
      </c>
      <c r="R48" s="96">
        <v>2</v>
      </c>
      <c r="S48" s="96">
        <v>0</v>
      </c>
      <c r="T48" s="136">
        <v>6</v>
      </c>
      <c r="U48" s="95" t="s">
        <v>45</v>
      </c>
      <c r="V48" s="95" t="s">
        <v>45</v>
      </c>
      <c r="W48" s="95" t="s">
        <v>45</v>
      </c>
      <c r="X48" s="95" t="s">
        <v>45</v>
      </c>
      <c r="Y48" s="95" t="s">
        <v>45</v>
      </c>
      <c r="Z48" s="95" t="s">
        <v>45</v>
      </c>
      <c r="AA48" s="137" t="s">
        <v>45</v>
      </c>
      <c r="AB48" s="79" t="s">
        <v>45</v>
      </c>
      <c r="AC48" s="79" t="s">
        <v>45</v>
      </c>
      <c r="AD48" s="134" t="s">
        <v>45</v>
      </c>
      <c r="AE48" s="26" t="s">
        <v>6</v>
      </c>
      <c r="AF48" s="43"/>
      <c r="AG48" s="47"/>
      <c r="AH48" s="47"/>
      <c r="AI48" s="47"/>
    </row>
    <row r="49" spans="1:35" ht="15.6" customHeight="1" x14ac:dyDescent="0.2">
      <c r="A49" s="154">
        <v>15.55</v>
      </c>
      <c r="B49" s="24" t="s">
        <v>7</v>
      </c>
      <c r="C49" s="115">
        <v>6</v>
      </c>
      <c r="D49" s="84">
        <v>4</v>
      </c>
      <c r="E49" s="84">
        <v>0</v>
      </c>
      <c r="F49" s="84">
        <v>6</v>
      </c>
      <c r="G49" s="84">
        <v>6</v>
      </c>
      <c r="H49" s="127">
        <v>4</v>
      </c>
      <c r="I49" s="101">
        <v>2</v>
      </c>
      <c r="J49" s="103">
        <v>0</v>
      </c>
      <c r="K49" s="84">
        <v>3</v>
      </c>
      <c r="L49" s="84">
        <v>0</v>
      </c>
      <c r="M49" s="84">
        <v>0</v>
      </c>
      <c r="N49" s="84">
        <v>0</v>
      </c>
      <c r="O49" s="84">
        <v>4</v>
      </c>
      <c r="P49" s="84">
        <v>0</v>
      </c>
      <c r="Q49" s="127">
        <v>2</v>
      </c>
      <c r="R49" s="101">
        <v>0</v>
      </c>
      <c r="S49" s="101">
        <v>0</v>
      </c>
      <c r="T49" s="148"/>
      <c r="U49" s="100" t="s">
        <v>45</v>
      </c>
      <c r="V49" s="100" t="s">
        <v>45</v>
      </c>
      <c r="W49" s="100" t="s">
        <v>45</v>
      </c>
      <c r="X49" s="100" t="s">
        <v>45</v>
      </c>
      <c r="Y49" s="100" t="s">
        <v>45</v>
      </c>
      <c r="Z49" s="100" t="s">
        <v>45</v>
      </c>
      <c r="AA49" s="138" t="s">
        <v>45</v>
      </c>
      <c r="AB49" s="83" t="s">
        <v>45</v>
      </c>
      <c r="AC49" s="83" t="s">
        <v>45</v>
      </c>
      <c r="AD49" s="85"/>
      <c r="AE49" s="27">
        <f>SUM(C49:AC49)</f>
        <v>37</v>
      </c>
      <c r="AF49" s="12"/>
      <c r="AG49" s="47"/>
      <c r="AH49" s="47"/>
      <c r="AI49" s="47"/>
    </row>
    <row r="50" spans="1:35" ht="15.6" customHeight="1" x14ac:dyDescent="0.2">
      <c r="A50" s="162" t="s">
        <v>67</v>
      </c>
      <c r="B50" s="24" t="s">
        <v>8</v>
      </c>
      <c r="C50" s="115">
        <f>C49</f>
        <v>6</v>
      </c>
      <c r="D50" s="87">
        <f t="shared" ref="D50" si="21">C50-D48+D49</f>
        <v>10</v>
      </c>
      <c r="E50" s="87">
        <f>D50-E48+E49</f>
        <v>10</v>
      </c>
      <c r="F50" s="87">
        <f>E50-F48+F49</f>
        <v>16</v>
      </c>
      <c r="G50" s="87">
        <f t="shared" ref="G50:H50" si="22">F50-G48+G49</f>
        <v>22</v>
      </c>
      <c r="H50" s="128">
        <f t="shared" si="22"/>
        <v>24</v>
      </c>
      <c r="I50" s="106">
        <f>H50-I48+I49</f>
        <v>21</v>
      </c>
      <c r="J50" s="108">
        <f t="shared" ref="J50:T50" si="23">I50-J48+J49</f>
        <v>20</v>
      </c>
      <c r="K50" s="87">
        <f t="shared" si="23"/>
        <v>20</v>
      </c>
      <c r="L50" s="87">
        <f t="shared" si="23"/>
        <v>16</v>
      </c>
      <c r="M50" s="87">
        <f t="shared" si="23"/>
        <v>16</v>
      </c>
      <c r="N50" s="87">
        <f t="shared" si="23"/>
        <v>15</v>
      </c>
      <c r="O50" s="87">
        <f t="shared" si="23"/>
        <v>12</v>
      </c>
      <c r="P50" s="87">
        <f t="shared" si="23"/>
        <v>10</v>
      </c>
      <c r="Q50" s="128">
        <f t="shared" si="23"/>
        <v>8</v>
      </c>
      <c r="R50" s="106">
        <f t="shared" si="23"/>
        <v>6</v>
      </c>
      <c r="S50" s="106">
        <f t="shared" si="23"/>
        <v>6</v>
      </c>
      <c r="T50" s="139">
        <f t="shared" si="23"/>
        <v>0</v>
      </c>
      <c r="U50" s="105" t="s">
        <v>45</v>
      </c>
      <c r="V50" s="105" t="s">
        <v>45</v>
      </c>
      <c r="W50" s="105" t="s">
        <v>45</v>
      </c>
      <c r="X50" s="105" t="s">
        <v>45</v>
      </c>
      <c r="Y50" s="105" t="s">
        <v>45</v>
      </c>
      <c r="Z50" s="105" t="s">
        <v>45</v>
      </c>
      <c r="AA50" s="140" t="s">
        <v>45</v>
      </c>
      <c r="AB50" s="86" t="s">
        <v>45</v>
      </c>
      <c r="AC50" s="86" t="s">
        <v>45</v>
      </c>
      <c r="AD50" s="133" t="s">
        <v>45</v>
      </c>
      <c r="AE50" s="28"/>
      <c r="AF50" s="3">
        <f>MAX(C50:AD50)</f>
        <v>24</v>
      </c>
      <c r="AG50" s="47"/>
      <c r="AH50" s="47"/>
      <c r="AI50" s="47"/>
    </row>
    <row r="51" spans="1:35" ht="15.6" customHeight="1" x14ac:dyDescent="0.2">
      <c r="A51" s="163"/>
      <c r="B51" s="24" t="s">
        <v>9</v>
      </c>
      <c r="C51" s="146"/>
      <c r="D51" s="147"/>
      <c r="E51" s="147"/>
      <c r="F51" s="147"/>
      <c r="G51" s="147"/>
      <c r="H51" s="129">
        <v>16</v>
      </c>
      <c r="I51" s="148"/>
      <c r="J51" s="148"/>
      <c r="K51" s="125">
        <v>16.100000000000001</v>
      </c>
      <c r="L51" s="147"/>
      <c r="M51" s="147"/>
      <c r="N51" s="147"/>
      <c r="O51" s="147"/>
      <c r="P51" s="125">
        <v>16.16</v>
      </c>
      <c r="Q51" s="147"/>
      <c r="R51" s="148"/>
      <c r="S51" s="148"/>
      <c r="T51" s="149">
        <v>16.22</v>
      </c>
      <c r="U51" s="141" t="s">
        <v>45</v>
      </c>
      <c r="V51" s="148"/>
      <c r="W51" s="148"/>
      <c r="X51" s="148"/>
      <c r="Y51" s="148"/>
      <c r="Z51" s="148"/>
      <c r="AA51" s="142" t="s">
        <v>45</v>
      </c>
      <c r="AB51" s="147"/>
      <c r="AC51" s="147"/>
      <c r="AD51" s="150" t="s">
        <v>45</v>
      </c>
      <c r="AE51" s="29">
        <v>27</v>
      </c>
      <c r="AF51" s="12"/>
      <c r="AG51" s="47"/>
      <c r="AH51" s="47"/>
      <c r="AI51" s="47"/>
    </row>
    <row r="52" spans="1:35" ht="15.6" customHeight="1" x14ac:dyDescent="0.2">
      <c r="A52" s="164"/>
      <c r="B52" s="25" t="s">
        <v>10</v>
      </c>
      <c r="C52" s="151">
        <v>15.55</v>
      </c>
      <c r="D52" s="152"/>
      <c r="E52" s="152"/>
      <c r="F52" s="152"/>
      <c r="G52" s="152"/>
      <c r="H52" s="132">
        <f>H51</f>
        <v>16</v>
      </c>
      <c r="I52" s="152"/>
      <c r="J52" s="152"/>
      <c r="K52" s="91">
        <f>K51</f>
        <v>16.100000000000001</v>
      </c>
      <c r="L52" s="152"/>
      <c r="M52" s="152"/>
      <c r="N52" s="152"/>
      <c r="O52" s="152"/>
      <c r="P52" s="91">
        <f>P51</f>
        <v>16.16</v>
      </c>
      <c r="Q52" s="152"/>
      <c r="R52" s="152"/>
      <c r="S52" s="152"/>
      <c r="T52" s="148"/>
      <c r="U52" s="143" t="s">
        <v>45</v>
      </c>
      <c r="V52" s="152"/>
      <c r="W52" s="152"/>
      <c r="X52" s="152"/>
      <c r="Y52" s="152"/>
      <c r="Z52" s="152"/>
      <c r="AA52" s="144" t="s">
        <v>45</v>
      </c>
      <c r="AB52" s="152"/>
      <c r="AC52" s="152"/>
      <c r="AD52" s="153"/>
      <c r="AE52" s="28"/>
      <c r="AF52" s="13"/>
      <c r="AG52" s="47"/>
      <c r="AH52" s="47"/>
      <c r="AI52" s="47"/>
    </row>
    <row r="53" spans="1:35" ht="15.6" customHeight="1" thickBot="1" x14ac:dyDescent="0.25">
      <c r="A53" s="155">
        <v>201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1"/>
      <c r="AE53" s="52"/>
      <c r="AF53" s="3"/>
      <c r="AG53" s="47"/>
      <c r="AH53" s="47"/>
      <c r="AI53" s="47"/>
    </row>
    <row r="54" spans="1:35" ht="15.6" customHeight="1" x14ac:dyDescent="0.2">
      <c r="A54" s="156"/>
      <c r="B54" s="23" t="s">
        <v>5</v>
      </c>
      <c r="C54" s="78"/>
      <c r="D54" s="80">
        <v>0</v>
      </c>
      <c r="E54" s="80">
        <v>0</v>
      </c>
      <c r="F54" s="80">
        <v>0</v>
      </c>
      <c r="G54" s="80">
        <v>2</v>
      </c>
      <c r="H54" s="126">
        <v>0</v>
      </c>
      <c r="I54" s="96">
        <v>4</v>
      </c>
      <c r="J54" s="98">
        <v>2</v>
      </c>
      <c r="K54" s="80">
        <v>2</v>
      </c>
      <c r="L54" s="80">
        <v>1</v>
      </c>
      <c r="M54" s="80">
        <v>4</v>
      </c>
      <c r="N54" s="80">
        <v>1</v>
      </c>
      <c r="O54" s="80">
        <v>2</v>
      </c>
      <c r="P54" s="80">
        <v>8</v>
      </c>
      <c r="Q54" s="126">
        <v>3</v>
      </c>
      <c r="R54" s="96">
        <v>0</v>
      </c>
      <c r="S54" s="96">
        <v>1</v>
      </c>
      <c r="T54" s="136">
        <v>4</v>
      </c>
      <c r="U54" s="95" t="s">
        <v>45</v>
      </c>
      <c r="V54" s="95" t="s">
        <v>45</v>
      </c>
      <c r="W54" s="95" t="s">
        <v>45</v>
      </c>
      <c r="X54" s="95" t="s">
        <v>45</v>
      </c>
      <c r="Y54" s="95" t="s">
        <v>45</v>
      </c>
      <c r="Z54" s="95" t="s">
        <v>45</v>
      </c>
      <c r="AA54" s="137" t="s">
        <v>45</v>
      </c>
      <c r="AB54" s="79" t="s">
        <v>45</v>
      </c>
      <c r="AC54" s="79" t="s">
        <v>45</v>
      </c>
      <c r="AD54" s="134" t="s">
        <v>45</v>
      </c>
      <c r="AE54" s="26" t="s">
        <v>6</v>
      </c>
      <c r="AF54" s="43"/>
      <c r="AG54" s="47"/>
      <c r="AH54" s="47"/>
      <c r="AI54" s="47"/>
    </row>
    <row r="55" spans="1:35" ht="15.6" customHeight="1" x14ac:dyDescent="0.2">
      <c r="A55" s="154">
        <v>16.5</v>
      </c>
      <c r="B55" s="24" t="s">
        <v>7</v>
      </c>
      <c r="C55" s="115">
        <v>9</v>
      </c>
      <c r="D55" s="84">
        <v>0</v>
      </c>
      <c r="E55" s="84">
        <v>5</v>
      </c>
      <c r="F55" s="84">
        <v>1</v>
      </c>
      <c r="G55" s="84">
        <v>3</v>
      </c>
      <c r="H55" s="127">
        <v>1</v>
      </c>
      <c r="I55" s="101">
        <v>2</v>
      </c>
      <c r="J55" s="103">
        <v>3</v>
      </c>
      <c r="K55" s="84">
        <v>4</v>
      </c>
      <c r="L55" s="84">
        <v>5</v>
      </c>
      <c r="M55" s="84">
        <v>0</v>
      </c>
      <c r="N55" s="84">
        <v>1</v>
      </c>
      <c r="O55" s="84">
        <v>0</v>
      </c>
      <c r="P55" s="84">
        <v>0</v>
      </c>
      <c r="Q55" s="127">
        <v>0</v>
      </c>
      <c r="R55" s="101">
        <v>0</v>
      </c>
      <c r="S55" s="101">
        <v>0</v>
      </c>
      <c r="T55" s="148"/>
      <c r="U55" s="100" t="s">
        <v>45</v>
      </c>
      <c r="V55" s="100" t="s">
        <v>45</v>
      </c>
      <c r="W55" s="100" t="s">
        <v>45</v>
      </c>
      <c r="X55" s="100" t="s">
        <v>45</v>
      </c>
      <c r="Y55" s="100" t="s">
        <v>45</v>
      </c>
      <c r="Z55" s="100" t="s">
        <v>45</v>
      </c>
      <c r="AA55" s="138" t="s">
        <v>45</v>
      </c>
      <c r="AB55" s="83" t="s">
        <v>45</v>
      </c>
      <c r="AC55" s="83" t="s">
        <v>45</v>
      </c>
      <c r="AD55" s="85"/>
      <c r="AE55" s="27">
        <f>SUM(C55:AC55)</f>
        <v>34</v>
      </c>
      <c r="AF55" s="12"/>
      <c r="AG55" s="47"/>
      <c r="AH55" s="47"/>
      <c r="AI55" s="47"/>
    </row>
    <row r="56" spans="1:35" ht="15.6" customHeight="1" x14ac:dyDescent="0.2">
      <c r="A56" s="162" t="s">
        <v>67</v>
      </c>
      <c r="B56" s="24" t="s">
        <v>8</v>
      </c>
      <c r="C56" s="115">
        <f>C55</f>
        <v>9</v>
      </c>
      <c r="D56" s="87">
        <f t="shared" ref="D56" si="24">C56-D54+D55</f>
        <v>9</v>
      </c>
      <c r="E56" s="87">
        <f>D56-E54+E55</f>
        <v>14</v>
      </c>
      <c r="F56" s="87">
        <f>E56-F54+F55</f>
        <v>15</v>
      </c>
      <c r="G56" s="87">
        <f t="shared" ref="G56:H56" si="25">F56-G54+G55</f>
        <v>16</v>
      </c>
      <c r="H56" s="128">
        <f t="shared" si="25"/>
        <v>17</v>
      </c>
      <c r="I56" s="106">
        <f>H56-I54+I55</f>
        <v>15</v>
      </c>
      <c r="J56" s="108">
        <f t="shared" ref="J56:T56" si="26">I56-J54+J55</f>
        <v>16</v>
      </c>
      <c r="K56" s="87">
        <f t="shared" si="26"/>
        <v>18</v>
      </c>
      <c r="L56" s="87">
        <f t="shared" si="26"/>
        <v>22</v>
      </c>
      <c r="M56" s="87">
        <f t="shared" si="26"/>
        <v>18</v>
      </c>
      <c r="N56" s="87">
        <f t="shared" si="26"/>
        <v>18</v>
      </c>
      <c r="O56" s="87">
        <f t="shared" si="26"/>
        <v>16</v>
      </c>
      <c r="P56" s="87">
        <f t="shared" si="26"/>
        <v>8</v>
      </c>
      <c r="Q56" s="128">
        <f t="shared" si="26"/>
        <v>5</v>
      </c>
      <c r="R56" s="106">
        <f t="shared" si="26"/>
        <v>5</v>
      </c>
      <c r="S56" s="106">
        <f t="shared" si="26"/>
        <v>4</v>
      </c>
      <c r="T56" s="139">
        <f t="shared" si="26"/>
        <v>0</v>
      </c>
      <c r="U56" s="105" t="s">
        <v>45</v>
      </c>
      <c r="V56" s="105" t="s">
        <v>45</v>
      </c>
      <c r="W56" s="105" t="s">
        <v>45</v>
      </c>
      <c r="X56" s="105" t="s">
        <v>45</v>
      </c>
      <c r="Y56" s="105" t="s">
        <v>45</v>
      </c>
      <c r="Z56" s="105" t="s">
        <v>45</v>
      </c>
      <c r="AA56" s="140" t="s">
        <v>45</v>
      </c>
      <c r="AB56" s="86" t="s">
        <v>45</v>
      </c>
      <c r="AC56" s="86" t="s">
        <v>45</v>
      </c>
      <c r="AD56" s="133" t="s">
        <v>45</v>
      </c>
      <c r="AE56" s="28"/>
      <c r="AF56" s="3">
        <f>MAX(C56:AD56)</f>
        <v>22</v>
      </c>
      <c r="AG56" s="47"/>
      <c r="AH56" s="47"/>
      <c r="AI56" s="47"/>
    </row>
    <row r="57" spans="1:35" ht="15.6" customHeight="1" x14ac:dyDescent="0.2">
      <c r="A57" s="163"/>
      <c r="B57" s="24" t="s">
        <v>9</v>
      </c>
      <c r="C57" s="146"/>
      <c r="D57" s="147"/>
      <c r="E57" s="147"/>
      <c r="F57" s="147"/>
      <c r="G57" s="147"/>
      <c r="H57" s="129">
        <v>16.579999999999998</v>
      </c>
      <c r="I57" s="148"/>
      <c r="J57" s="148"/>
      <c r="K57" s="125">
        <v>17.04</v>
      </c>
      <c r="L57" s="147"/>
      <c r="M57" s="147"/>
      <c r="N57" s="147"/>
      <c r="O57" s="147"/>
      <c r="P57" s="125">
        <v>17.12</v>
      </c>
      <c r="Q57" s="147"/>
      <c r="R57" s="148"/>
      <c r="S57" s="148"/>
      <c r="T57" s="149">
        <v>17.170000000000002</v>
      </c>
      <c r="U57" s="141" t="s">
        <v>45</v>
      </c>
      <c r="V57" s="148"/>
      <c r="W57" s="148"/>
      <c r="X57" s="148"/>
      <c r="Y57" s="148"/>
      <c r="Z57" s="148"/>
      <c r="AA57" s="142" t="s">
        <v>45</v>
      </c>
      <c r="AB57" s="147"/>
      <c r="AC57" s="147"/>
      <c r="AD57" s="150" t="s">
        <v>45</v>
      </c>
      <c r="AE57" s="29">
        <v>27</v>
      </c>
      <c r="AF57" s="12"/>
      <c r="AG57" s="47"/>
      <c r="AH57" s="47"/>
      <c r="AI57" s="47"/>
    </row>
    <row r="58" spans="1:35" ht="15.6" customHeight="1" x14ac:dyDescent="0.2">
      <c r="A58" s="164"/>
      <c r="B58" s="25" t="s">
        <v>10</v>
      </c>
      <c r="C58" s="151">
        <v>16.5</v>
      </c>
      <c r="D58" s="152"/>
      <c r="E58" s="152"/>
      <c r="F58" s="152"/>
      <c r="G58" s="152"/>
      <c r="H58" s="132">
        <f>H57</f>
        <v>16.579999999999998</v>
      </c>
      <c r="I58" s="152"/>
      <c r="J58" s="152"/>
      <c r="K58" s="91">
        <f>K57</f>
        <v>17.04</v>
      </c>
      <c r="L58" s="152"/>
      <c r="M58" s="152"/>
      <c r="N58" s="152"/>
      <c r="O58" s="152"/>
      <c r="P58" s="91">
        <f>P57</f>
        <v>17.12</v>
      </c>
      <c r="Q58" s="152"/>
      <c r="R58" s="152"/>
      <c r="S58" s="152"/>
      <c r="T58" s="148"/>
      <c r="U58" s="143" t="s">
        <v>45</v>
      </c>
      <c r="V58" s="152"/>
      <c r="W58" s="152"/>
      <c r="X58" s="152"/>
      <c r="Y58" s="152"/>
      <c r="Z58" s="152"/>
      <c r="AA58" s="144" t="s">
        <v>45</v>
      </c>
      <c r="AB58" s="152"/>
      <c r="AC58" s="152"/>
      <c r="AD58" s="153"/>
      <c r="AE58" s="28"/>
      <c r="AF58" s="13"/>
      <c r="AG58" s="47"/>
      <c r="AH58" s="47"/>
      <c r="AI58" s="47"/>
    </row>
    <row r="59" spans="1:35" ht="15.6" customHeight="1" thickBot="1" x14ac:dyDescent="0.25">
      <c r="A59" s="155">
        <v>218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1"/>
      <c r="AE59" s="52"/>
      <c r="AF59" s="3"/>
      <c r="AG59" s="47"/>
      <c r="AH59" s="47"/>
      <c r="AI59" s="47"/>
    </row>
    <row r="60" spans="1:35" ht="15.6" customHeight="1" x14ac:dyDescent="0.2">
      <c r="A60" s="156"/>
      <c r="B60" s="23" t="s">
        <v>5</v>
      </c>
      <c r="C60" s="78"/>
      <c r="D60" s="80">
        <v>0</v>
      </c>
      <c r="E60" s="80">
        <v>2</v>
      </c>
      <c r="F60" s="80">
        <v>1</v>
      </c>
      <c r="G60" s="80">
        <v>0</v>
      </c>
      <c r="H60" s="126">
        <v>0</v>
      </c>
      <c r="I60" s="96">
        <v>2</v>
      </c>
      <c r="J60" s="98">
        <v>1</v>
      </c>
      <c r="K60" s="80">
        <v>0</v>
      </c>
      <c r="L60" s="80">
        <v>1</v>
      </c>
      <c r="M60" s="80">
        <v>0</v>
      </c>
      <c r="N60" s="80">
        <v>5</v>
      </c>
      <c r="O60" s="80">
        <v>2</v>
      </c>
      <c r="P60" s="80">
        <v>4</v>
      </c>
      <c r="Q60" s="126">
        <v>1</v>
      </c>
      <c r="R60" s="96">
        <v>0</v>
      </c>
      <c r="S60" s="96">
        <v>1</v>
      </c>
      <c r="T60" s="136">
        <v>4</v>
      </c>
      <c r="U60" s="95" t="s">
        <v>45</v>
      </c>
      <c r="V60" s="95" t="s">
        <v>45</v>
      </c>
      <c r="W60" s="95" t="s">
        <v>45</v>
      </c>
      <c r="X60" s="95" t="s">
        <v>45</v>
      </c>
      <c r="Y60" s="95" t="s">
        <v>45</v>
      </c>
      <c r="Z60" s="95" t="s">
        <v>45</v>
      </c>
      <c r="AA60" s="137" t="s">
        <v>45</v>
      </c>
      <c r="AB60" s="79" t="s">
        <v>45</v>
      </c>
      <c r="AC60" s="79" t="s">
        <v>45</v>
      </c>
      <c r="AD60" s="134" t="s">
        <v>45</v>
      </c>
      <c r="AE60" s="26" t="s">
        <v>6</v>
      </c>
      <c r="AF60" s="43"/>
      <c r="AG60" s="47"/>
      <c r="AH60" s="47"/>
      <c r="AI60" s="47"/>
    </row>
    <row r="61" spans="1:35" ht="15.6" customHeight="1" x14ac:dyDescent="0.2">
      <c r="A61" s="154">
        <v>19</v>
      </c>
      <c r="B61" s="24" t="s">
        <v>7</v>
      </c>
      <c r="C61" s="115">
        <v>4</v>
      </c>
      <c r="D61" s="84">
        <v>2</v>
      </c>
      <c r="E61" s="84">
        <v>0</v>
      </c>
      <c r="F61" s="84">
        <v>0</v>
      </c>
      <c r="G61" s="84">
        <v>1</v>
      </c>
      <c r="H61" s="127">
        <v>1</v>
      </c>
      <c r="I61" s="101">
        <v>2</v>
      </c>
      <c r="J61" s="103">
        <v>2</v>
      </c>
      <c r="K61" s="84">
        <v>6</v>
      </c>
      <c r="L61" s="84">
        <v>3</v>
      </c>
      <c r="M61" s="84">
        <v>0</v>
      </c>
      <c r="N61" s="84">
        <v>0</v>
      </c>
      <c r="O61" s="84">
        <v>0</v>
      </c>
      <c r="P61" s="84">
        <v>3</v>
      </c>
      <c r="Q61" s="127">
        <v>0</v>
      </c>
      <c r="R61" s="101">
        <v>0</v>
      </c>
      <c r="S61" s="101">
        <v>0</v>
      </c>
      <c r="T61" s="148"/>
      <c r="U61" s="100" t="s">
        <v>45</v>
      </c>
      <c r="V61" s="100" t="s">
        <v>45</v>
      </c>
      <c r="W61" s="100" t="s">
        <v>45</v>
      </c>
      <c r="X61" s="100" t="s">
        <v>45</v>
      </c>
      <c r="Y61" s="100" t="s">
        <v>45</v>
      </c>
      <c r="Z61" s="100" t="s">
        <v>45</v>
      </c>
      <c r="AA61" s="138" t="s">
        <v>45</v>
      </c>
      <c r="AB61" s="83" t="s">
        <v>45</v>
      </c>
      <c r="AC61" s="83" t="s">
        <v>45</v>
      </c>
      <c r="AD61" s="85"/>
      <c r="AE61" s="27">
        <f>SUM(C61:AC61)</f>
        <v>24</v>
      </c>
      <c r="AF61" s="12"/>
      <c r="AG61" s="47"/>
      <c r="AH61" s="47"/>
      <c r="AI61" s="47"/>
    </row>
    <row r="62" spans="1:35" ht="15.6" customHeight="1" x14ac:dyDescent="0.2">
      <c r="A62" s="162" t="s">
        <v>67</v>
      </c>
      <c r="B62" s="24" t="s">
        <v>8</v>
      </c>
      <c r="C62" s="115">
        <f>C61</f>
        <v>4</v>
      </c>
      <c r="D62" s="87">
        <f t="shared" ref="D62" si="27">C62-D60+D61</f>
        <v>6</v>
      </c>
      <c r="E62" s="87">
        <f>D62-E60+E61</f>
        <v>4</v>
      </c>
      <c r="F62" s="87">
        <f>E62-F60+F61</f>
        <v>3</v>
      </c>
      <c r="G62" s="87">
        <f t="shared" ref="G62:H62" si="28">F62-G60+G61</f>
        <v>4</v>
      </c>
      <c r="H62" s="128">
        <f t="shared" si="28"/>
        <v>5</v>
      </c>
      <c r="I62" s="106">
        <f>H62-I60+I61</f>
        <v>5</v>
      </c>
      <c r="J62" s="108">
        <f t="shared" ref="J62:T62" si="29">I62-J60+J61</f>
        <v>6</v>
      </c>
      <c r="K62" s="87">
        <f t="shared" si="29"/>
        <v>12</v>
      </c>
      <c r="L62" s="87">
        <f t="shared" si="29"/>
        <v>14</v>
      </c>
      <c r="M62" s="87">
        <f t="shared" si="29"/>
        <v>14</v>
      </c>
      <c r="N62" s="87">
        <f t="shared" si="29"/>
        <v>9</v>
      </c>
      <c r="O62" s="87">
        <f t="shared" si="29"/>
        <v>7</v>
      </c>
      <c r="P62" s="87">
        <f t="shared" si="29"/>
        <v>6</v>
      </c>
      <c r="Q62" s="128">
        <f t="shared" si="29"/>
        <v>5</v>
      </c>
      <c r="R62" s="106">
        <f t="shared" si="29"/>
        <v>5</v>
      </c>
      <c r="S62" s="106">
        <f t="shared" si="29"/>
        <v>4</v>
      </c>
      <c r="T62" s="139">
        <f t="shared" si="29"/>
        <v>0</v>
      </c>
      <c r="U62" s="105" t="s">
        <v>45</v>
      </c>
      <c r="V62" s="105" t="s">
        <v>45</v>
      </c>
      <c r="W62" s="105" t="s">
        <v>45</v>
      </c>
      <c r="X62" s="105" t="s">
        <v>45</v>
      </c>
      <c r="Y62" s="105" t="s">
        <v>45</v>
      </c>
      <c r="Z62" s="105" t="s">
        <v>45</v>
      </c>
      <c r="AA62" s="140" t="s">
        <v>45</v>
      </c>
      <c r="AB62" s="86" t="s">
        <v>45</v>
      </c>
      <c r="AC62" s="86" t="s">
        <v>45</v>
      </c>
      <c r="AD62" s="133" t="s">
        <v>45</v>
      </c>
      <c r="AE62" s="28"/>
      <c r="AF62" s="3">
        <f>MAX(C62:AD62)</f>
        <v>14</v>
      </c>
      <c r="AG62" s="47"/>
      <c r="AH62" s="47"/>
      <c r="AI62" s="47"/>
    </row>
    <row r="63" spans="1:35" ht="15.6" customHeight="1" x14ac:dyDescent="0.2">
      <c r="A63" s="163"/>
      <c r="B63" s="24" t="s">
        <v>9</v>
      </c>
      <c r="C63" s="146"/>
      <c r="D63" s="147"/>
      <c r="E63" s="147"/>
      <c r="F63" s="147"/>
      <c r="G63" s="147"/>
      <c r="H63" s="129">
        <v>19.079999999999998</v>
      </c>
      <c r="I63" s="148"/>
      <c r="J63" s="148"/>
      <c r="K63" s="125">
        <v>19.100000000000001</v>
      </c>
      <c r="L63" s="147"/>
      <c r="M63" s="147"/>
      <c r="N63" s="147"/>
      <c r="O63" s="147"/>
      <c r="P63" s="125">
        <v>19.13</v>
      </c>
      <c r="Q63" s="147"/>
      <c r="R63" s="148"/>
      <c r="S63" s="148"/>
      <c r="T63" s="149">
        <v>19.21</v>
      </c>
      <c r="U63" s="141" t="s">
        <v>45</v>
      </c>
      <c r="V63" s="148"/>
      <c r="W63" s="148"/>
      <c r="X63" s="148"/>
      <c r="Y63" s="148"/>
      <c r="Z63" s="148"/>
      <c r="AA63" s="142" t="s">
        <v>45</v>
      </c>
      <c r="AB63" s="147"/>
      <c r="AC63" s="147"/>
      <c r="AD63" s="150" t="s">
        <v>45</v>
      </c>
      <c r="AE63" s="29">
        <v>21</v>
      </c>
      <c r="AF63" s="12"/>
      <c r="AG63" s="47"/>
      <c r="AH63" s="47"/>
      <c r="AI63" s="47"/>
    </row>
    <row r="64" spans="1:35" ht="15.6" customHeight="1" x14ac:dyDescent="0.2">
      <c r="A64" s="164"/>
      <c r="B64" s="25" t="s">
        <v>10</v>
      </c>
      <c r="C64" s="151">
        <v>19</v>
      </c>
      <c r="D64" s="152"/>
      <c r="E64" s="152"/>
      <c r="F64" s="152"/>
      <c r="G64" s="152"/>
      <c r="H64" s="132">
        <f>H63</f>
        <v>19.079999999999998</v>
      </c>
      <c r="I64" s="152"/>
      <c r="J64" s="152"/>
      <c r="K64" s="91">
        <f>K63</f>
        <v>19.100000000000001</v>
      </c>
      <c r="L64" s="152"/>
      <c r="M64" s="152"/>
      <c r="N64" s="152"/>
      <c r="O64" s="152"/>
      <c r="P64" s="91">
        <v>19.14</v>
      </c>
      <c r="Q64" s="152"/>
      <c r="R64" s="152"/>
      <c r="S64" s="152"/>
      <c r="T64" s="148"/>
      <c r="U64" s="143" t="s">
        <v>45</v>
      </c>
      <c r="V64" s="152"/>
      <c r="W64" s="152"/>
      <c r="X64" s="152"/>
      <c r="Y64" s="152"/>
      <c r="Z64" s="152"/>
      <c r="AA64" s="144" t="s">
        <v>45</v>
      </c>
      <c r="AB64" s="152"/>
      <c r="AC64" s="152"/>
      <c r="AD64" s="153"/>
      <c r="AE64" s="28"/>
      <c r="AF64" s="13"/>
      <c r="AG64" s="47"/>
      <c r="AH64" s="47"/>
      <c r="AI64" s="47"/>
    </row>
    <row r="65" spans="1:35" ht="15.6" customHeight="1" thickBot="1" x14ac:dyDescent="0.25">
      <c r="A65" s="155">
        <v>212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1"/>
      <c r="AE65" s="52"/>
      <c r="AF65" s="3"/>
      <c r="AG65" s="47"/>
      <c r="AH65" s="47"/>
      <c r="AI65" s="47"/>
    </row>
    <row r="66" spans="1:35" ht="15.6" customHeight="1" x14ac:dyDescent="0.2">
      <c r="A66" s="156"/>
      <c r="B66" s="23" t="s">
        <v>5</v>
      </c>
      <c r="C66" s="78"/>
      <c r="D66" s="80">
        <v>0</v>
      </c>
      <c r="E66" s="80">
        <v>0</v>
      </c>
      <c r="F66" s="80">
        <v>0</v>
      </c>
      <c r="G66" s="80">
        <v>0</v>
      </c>
      <c r="H66" s="126">
        <v>1</v>
      </c>
      <c r="I66" s="96">
        <v>0</v>
      </c>
      <c r="J66" s="98">
        <v>0</v>
      </c>
      <c r="K66" s="80">
        <v>0</v>
      </c>
      <c r="L66" s="80">
        <v>0</v>
      </c>
      <c r="M66" s="80">
        <v>1</v>
      </c>
      <c r="N66" s="80">
        <v>1</v>
      </c>
      <c r="O66" s="80">
        <v>0</v>
      </c>
      <c r="P66" s="80">
        <v>0</v>
      </c>
      <c r="Q66" s="126">
        <v>0</v>
      </c>
      <c r="R66" s="96">
        <v>0</v>
      </c>
      <c r="S66" s="96">
        <v>0</v>
      </c>
      <c r="T66" s="136">
        <v>2</v>
      </c>
      <c r="U66" s="95" t="s">
        <v>45</v>
      </c>
      <c r="V66" s="95" t="s">
        <v>45</v>
      </c>
      <c r="W66" s="95" t="s">
        <v>45</v>
      </c>
      <c r="X66" s="95" t="s">
        <v>45</v>
      </c>
      <c r="Y66" s="95" t="s">
        <v>45</v>
      </c>
      <c r="Z66" s="95" t="s">
        <v>45</v>
      </c>
      <c r="AA66" s="137" t="s">
        <v>45</v>
      </c>
      <c r="AB66" s="79" t="s">
        <v>45</v>
      </c>
      <c r="AC66" s="79" t="s">
        <v>45</v>
      </c>
      <c r="AD66" s="134" t="s">
        <v>45</v>
      </c>
      <c r="AE66" s="26" t="s">
        <v>6</v>
      </c>
      <c r="AF66" s="43"/>
      <c r="AG66" s="47"/>
      <c r="AH66" s="47"/>
      <c r="AI66" s="47"/>
    </row>
    <row r="67" spans="1:35" ht="15.6" customHeight="1" x14ac:dyDescent="0.2">
      <c r="A67" s="154">
        <v>21.01</v>
      </c>
      <c r="B67" s="24" t="s">
        <v>7</v>
      </c>
      <c r="C67" s="115">
        <v>2</v>
      </c>
      <c r="D67" s="84">
        <v>0</v>
      </c>
      <c r="E67" s="84">
        <v>1</v>
      </c>
      <c r="F67" s="84">
        <v>1</v>
      </c>
      <c r="G67" s="84">
        <v>0</v>
      </c>
      <c r="H67" s="127">
        <v>0</v>
      </c>
      <c r="I67" s="101">
        <v>0</v>
      </c>
      <c r="J67" s="103">
        <v>0</v>
      </c>
      <c r="K67" s="84">
        <v>0</v>
      </c>
      <c r="L67" s="84">
        <v>0</v>
      </c>
      <c r="M67" s="84">
        <v>0</v>
      </c>
      <c r="N67" s="84">
        <v>0</v>
      </c>
      <c r="O67" s="84">
        <v>1</v>
      </c>
      <c r="P67" s="84">
        <v>0</v>
      </c>
      <c r="Q67" s="127">
        <v>0</v>
      </c>
      <c r="R67" s="101">
        <v>0</v>
      </c>
      <c r="S67" s="101">
        <v>0</v>
      </c>
      <c r="T67" s="148"/>
      <c r="U67" s="100" t="s">
        <v>45</v>
      </c>
      <c r="V67" s="100" t="s">
        <v>45</v>
      </c>
      <c r="W67" s="100" t="s">
        <v>45</v>
      </c>
      <c r="X67" s="100" t="s">
        <v>45</v>
      </c>
      <c r="Y67" s="100" t="s">
        <v>45</v>
      </c>
      <c r="Z67" s="100" t="s">
        <v>45</v>
      </c>
      <c r="AA67" s="138" t="s">
        <v>45</v>
      </c>
      <c r="AB67" s="83" t="s">
        <v>45</v>
      </c>
      <c r="AC67" s="83" t="s">
        <v>45</v>
      </c>
      <c r="AD67" s="85"/>
      <c r="AE67" s="27">
        <f>SUM(C67:AC67)</f>
        <v>5</v>
      </c>
      <c r="AF67" s="12"/>
      <c r="AG67" s="47"/>
      <c r="AH67" s="47"/>
      <c r="AI67" s="47"/>
    </row>
    <row r="68" spans="1:35" ht="15.6" customHeight="1" x14ac:dyDescent="0.2">
      <c r="A68" s="162" t="s">
        <v>67</v>
      </c>
      <c r="B68" s="24" t="s">
        <v>8</v>
      </c>
      <c r="C68" s="115">
        <f>C67</f>
        <v>2</v>
      </c>
      <c r="D68" s="87">
        <f t="shared" ref="D68" si="30">C68-D66+D67</f>
        <v>2</v>
      </c>
      <c r="E68" s="87">
        <f>D68-E66+E67</f>
        <v>3</v>
      </c>
      <c r="F68" s="87">
        <f>E68-F66+F67</f>
        <v>4</v>
      </c>
      <c r="G68" s="87">
        <f t="shared" ref="G68:H68" si="31">F68-G66+G67</f>
        <v>4</v>
      </c>
      <c r="H68" s="128">
        <f t="shared" si="31"/>
        <v>3</v>
      </c>
      <c r="I68" s="106">
        <f>H68-I66+I67</f>
        <v>3</v>
      </c>
      <c r="J68" s="108">
        <f t="shared" ref="J68:T68" si="32">I68-J66+J67</f>
        <v>3</v>
      </c>
      <c r="K68" s="87">
        <f t="shared" si="32"/>
        <v>3</v>
      </c>
      <c r="L68" s="87">
        <f t="shared" si="32"/>
        <v>3</v>
      </c>
      <c r="M68" s="87">
        <f t="shared" si="32"/>
        <v>2</v>
      </c>
      <c r="N68" s="87">
        <f t="shared" si="32"/>
        <v>1</v>
      </c>
      <c r="O68" s="87">
        <f t="shared" si="32"/>
        <v>2</v>
      </c>
      <c r="P68" s="87">
        <f t="shared" si="32"/>
        <v>2</v>
      </c>
      <c r="Q68" s="128">
        <f t="shared" si="32"/>
        <v>2</v>
      </c>
      <c r="R68" s="106">
        <f t="shared" si="32"/>
        <v>2</v>
      </c>
      <c r="S68" s="106">
        <f t="shared" si="32"/>
        <v>2</v>
      </c>
      <c r="T68" s="106">
        <f t="shared" si="32"/>
        <v>0</v>
      </c>
      <c r="U68" s="105" t="s">
        <v>45</v>
      </c>
      <c r="V68" s="105" t="s">
        <v>45</v>
      </c>
      <c r="W68" s="105" t="s">
        <v>45</v>
      </c>
      <c r="X68" s="105" t="s">
        <v>45</v>
      </c>
      <c r="Y68" s="105" t="s">
        <v>45</v>
      </c>
      <c r="Z68" s="105" t="s">
        <v>45</v>
      </c>
      <c r="AA68" s="140" t="s">
        <v>45</v>
      </c>
      <c r="AB68" s="86" t="s">
        <v>45</v>
      </c>
      <c r="AC68" s="86" t="s">
        <v>45</v>
      </c>
      <c r="AD68" s="133" t="s">
        <v>45</v>
      </c>
      <c r="AE68" s="28"/>
      <c r="AF68" s="3">
        <f>MAX(C68:AD68)</f>
        <v>4</v>
      </c>
      <c r="AG68" s="47"/>
      <c r="AH68" s="47"/>
      <c r="AI68" s="47"/>
    </row>
    <row r="69" spans="1:35" ht="15.6" customHeight="1" x14ac:dyDescent="0.2">
      <c r="A69" s="163"/>
      <c r="B69" s="24" t="s">
        <v>9</v>
      </c>
      <c r="C69" s="146"/>
      <c r="D69" s="147"/>
      <c r="E69" s="147"/>
      <c r="F69" s="147"/>
      <c r="G69" s="147"/>
      <c r="H69" s="129">
        <v>21.09</v>
      </c>
      <c r="I69" s="148"/>
      <c r="J69" s="148"/>
      <c r="K69" s="125">
        <v>21.13</v>
      </c>
      <c r="L69" s="147"/>
      <c r="M69" s="147"/>
      <c r="N69" s="147"/>
      <c r="O69" s="147"/>
      <c r="P69" s="125">
        <v>21.22</v>
      </c>
      <c r="Q69" s="147"/>
      <c r="R69" s="148"/>
      <c r="S69" s="148"/>
      <c r="T69" s="149">
        <v>21.27</v>
      </c>
      <c r="U69" s="141" t="s">
        <v>45</v>
      </c>
      <c r="V69" s="148"/>
      <c r="W69" s="148"/>
      <c r="X69" s="148"/>
      <c r="Y69" s="148"/>
      <c r="Z69" s="148"/>
      <c r="AA69" s="142" t="s">
        <v>45</v>
      </c>
      <c r="AB69" s="147"/>
      <c r="AC69" s="147"/>
      <c r="AD69" s="150" t="s">
        <v>45</v>
      </c>
      <c r="AE69" s="29">
        <v>26</v>
      </c>
      <c r="AF69" s="12"/>
      <c r="AG69" s="47"/>
      <c r="AH69" s="47"/>
      <c r="AI69" s="47"/>
    </row>
    <row r="70" spans="1:35" ht="15.6" customHeight="1" x14ac:dyDescent="0.2">
      <c r="A70" s="164"/>
      <c r="B70" s="25" t="s">
        <v>10</v>
      </c>
      <c r="C70" s="151">
        <v>21.01</v>
      </c>
      <c r="D70" s="152"/>
      <c r="E70" s="152"/>
      <c r="F70" s="152"/>
      <c r="G70" s="152"/>
      <c r="H70" s="132">
        <v>21.1</v>
      </c>
      <c r="I70" s="152"/>
      <c r="J70" s="152"/>
      <c r="K70" s="91">
        <v>21.14</v>
      </c>
      <c r="L70" s="152"/>
      <c r="M70" s="152"/>
      <c r="N70" s="152"/>
      <c r="O70" s="152"/>
      <c r="P70" s="91">
        <v>21.23</v>
      </c>
      <c r="Q70" s="152"/>
      <c r="R70" s="152"/>
      <c r="S70" s="152"/>
      <c r="T70" s="148"/>
      <c r="U70" s="143" t="s">
        <v>45</v>
      </c>
      <c r="V70" s="152"/>
      <c r="W70" s="152"/>
      <c r="X70" s="152"/>
      <c r="Y70" s="152"/>
      <c r="Z70" s="152"/>
      <c r="AA70" s="144" t="s">
        <v>45</v>
      </c>
      <c r="AB70" s="152"/>
      <c r="AC70" s="152"/>
      <c r="AD70" s="153"/>
      <c r="AE70" s="28"/>
      <c r="AF70" s="13"/>
      <c r="AG70" s="47"/>
      <c r="AH70" s="47"/>
      <c r="AI70" s="47"/>
    </row>
    <row r="71" spans="1:35" ht="15.6" customHeight="1" thickBot="1" x14ac:dyDescent="0.25">
      <c r="A71" s="155">
        <v>212</v>
      </c>
      <c r="B71" s="49" t="s">
        <v>11</v>
      </c>
      <c r="C71" s="56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1"/>
      <c r="AE71" s="52"/>
      <c r="AF71" s="3"/>
      <c r="AG71" s="47"/>
      <c r="AH71" s="47"/>
      <c r="AI71" s="47"/>
    </row>
    <row r="72" spans="1:35" ht="15.6" customHeight="1" x14ac:dyDescent="0.2">
      <c r="A72" s="156"/>
      <c r="B72" s="23" t="s">
        <v>5</v>
      </c>
      <c r="C72" s="78"/>
      <c r="D72" s="80">
        <v>0</v>
      </c>
      <c r="E72" s="80">
        <v>0</v>
      </c>
      <c r="F72" s="80">
        <v>0</v>
      </c>
      <c r="G72" s="80">
        <v>0</v>
      </c>
      <c r="H72" s="126">
        <v>0</v>
      </c>
      <c r="I72" s="96">
        <v>1</v>
      </c>
      <c r="J72" s="98">
        <v>0</v>
      </c>
      <c r="K72" s="80">
        <v>0</v>
      </c>
      <c r="L72" s="80">
        <v>0</v>
      </c>
      <c r="M72" s="80">
        <v>7</v>
      </c>
      <c r="N72" s="95" t="s">
        <v>45</v>
      </c>
      <c r="O72" s="95" t="s">
        <v>45</v>
      </c>
      <c r="P72" s="95" t="s">
        <v>45</v>
      </c>
      <c r="Q72" s="95" t="s">
        <v>45</v>
      </c>
      <c r="R72" s="95" t="s">
        <v>45</v>
      </c>
      <c r="S72" s="95" t="s">
        <v>45</v>
      </c>
      <c r="T72" s="95" t="s">
        <v>45</v>
      </c>
      <c r="U72" s="95" t="s">
        <v>45</v>
      </c>
      <c r="V72" s="95" t="s">
        <v>45</v>
      </c>
      <c r="W72" s="95" t="s">
        <v>45</v>
      </c>
      <c r="X72" s="95" t="s">
        <v>45</v>
      </c>
      <c r="Y72" s="95" t="s">
        <v>45</v>
      </c>
      <c r="Z72" s="95" t="s">
        <v>45</v>
      </c>
      <c r="AA72" s="137" t="s">
        <v>45</v>
      </c>
      <c r="AB72" s="79" t="s">
        <v>45</v>
      </c>
      <c r="AC72" s="79" t="s">
        <v>45</v>
      </c>
      <c r="AD72" s="134" t="s">
        <v>45</v>
      </c>
      <c r="AE72" s="26" t="s">
        <v>6</v>
      </c>
      <c r="AF72" s="43"/>
      <c r="AG72" s="47"/>
      <c r="AH72" s="47"/>
      <c r="AI72" s="47"/>
    </row>
    <row r="73" spans="1:35" ht="15.6" customHeight="1" x14ac:dyDescent="0.2">
      <c r="A73" s="154">
        <v>22.51</v>
      </c>
      <c r="B73" s="24" t="s">
        <v>7</v>
      </c>
      <c r="C73" s="115">
        <v>0</v>
      </c>
      <c r="D73" s="84">
        <v>6</v>
      </c>
      <c r="E73" s="84">
        <v>0</v>
      </c>
      <c r="F73" s="84">
        <v>1</v>
      </c>
      <c r="G73" s="84">
        <v>0</v>
      </c>
      <c r="H73" s="127">
        <v>0</v>
      </c>
      <c r="I73" s="101">
        <v>0</v>
      </c>
      <c r="J73" s="103">
        <v>0</v>
      </c>
      <c r="K73" s="84">
        <v>0</v>
      </c>
      <c r="L73" s="84">
        <v>1</v>
      </c>
      <c r="M73" s="84">
        <v>0</v>
      </c>
      <c r="N73" s="100" t="s">
        <v>45</v>
      </c>
      <c r="O73" s="100" t="s">
        <v>45</v>
      </c>
      <c r="P73" s="100" t="s">
        <v>45</v>
      </c>
      <c r="Q73" s="100" t="s">
        <v>45</v>
      </c>
      <c r="R73" s="100" t="s">
        <v>45</v>
      </c>
      <c r="S73" s="100" t="s">
        <v>45</v>
      </c>
      <c r="T73" s="100" t="s">
        <v>45</v>
      </c>
      <c r="U73" s="100" t="s">
        <v>45</v>
      </c>
      <c r="V73" s="100" t="s">
        <v>45</v>
      </c>
      <c r="W73" s="100" t="s">
        <v>45</v>
      </c>
      <c r="X73" s="100" t="s">
        <v>45</v>
      </c>
      <c r="Y73" s="100" t="s">
        <v>45</v>
      </c>
      <c r="Z73" s="100" t="s">
        <v>45</v>
      </c>
      <c r="AA73" s="138" t="s">
        <v>45</v>
      </c>
      <c r="AB73" s="83" t="s">
        <v>45</v>
      </c>
      <c r="AC73" s="83" t="s">
        <v>45</v>
      </c>
      <c r="AD73" s="85"/>
      <c r="AE73" s="27">
        <f>SUM(C73:AC73)</f>
        <v>8</v>
      </c>
      <c r="AF73" s="12"/>
      <c r="AG73" s="47"/>
      <c r="AH73" s="47"/>
      <c r="AI73" s="47"/>
    </row>
    <row r="74" spans="1:35" ht="15.6" customHeight="1" x14ac:dyDescent="0.2">
      <c r="A74" s="162" t="s">
        <v>67</v>
      </c>
      <c r="B74" s="24" t="s">
        <v>8</v>
      </c>
      <c r="C74" s="115">
        <f>C73</f>
        <v>0</v>
      </c>
      <c r="D74" s="87">
        <f t="shared" ref="D74" si="33">C74-D72+D73</f>
        <v>6</v>
      </c>
      <c r="E74" s="87">
        <f>D74-E72+E73</f>
        <v>6</v>
      </c>
      <c r="F74" s="87">
        <f>E74-F72+F73</f>
        <v>7</v>
      </c>
      <c r="G74" s="87">
        <f t="shared" ref="G74:H74" si="34">F74-G72+G73</f>
        <v>7</v>
      </c>
      <c r="H74" s="128">
        <f t="shared" si="34"/>
        <v>7</v>
      </c>
      <c r="I74" s="106">
        <f>H74-I72+I73</f>
        <v>6</v>
      </c>
      <c r="J74" s="108">
        <f t="shared" ref="J74:M74" si="35">I74-J72+J73</f>
        <v>6</v>
      </c>
      <c r="K74" s="87">
        <f t="shared" si="35"/>
        <v>6</v>
      </c>
      <c r="L74" s="87">
        <f t="shared" si="35"/>
        <v>7</v>
      </c>
      <c r="M74" s="87">
        <f t="shared" si="35"/>
        <v>0</v>
      </c>
      <c r="N74" s="105" t="s">
        <v>45</v>
      </c>
      <c r="O74" s="105" t="s">
        <v>45</v>
      </c>
      <c r="P74" s="105" t="s">
        <v>45</v>
      </c>
      <c r="Q74" s="105" t="s">
        <v>45</v>
      </c>
      <c r="R74" s="105" t="s">
        <v>45</v>
      </c>
      <c r="S74" s="105" t="s">
        <v>45</v>
      </c>
      <c r="T74" s="105" t="s">
        <v>45</v>
      </c>
      <c r="U74" s="105" t="s">
        <v>45</v>
      </c>
      <c r="V74" s="105" t="s">
        <v>45</v>
      </c>
      <c r="W74" s="105" t="s">
        <v>45</v>
      </c>
      <c r="X74" s="105" t="s">
        <v>45</v>
      </c>
      <c r="Y74" s="105" t="s">
        <v>45</v>
      </c>
      <c r="Z74" s="105" t="s">
        <v>45</v>
      </c>
      <c r="AA74" s="140" t="s">
        <v>45</v>
      </c>
      <c r="AB74" s="86" t="s">
        <v>45</v>
      </c>
      <c r="AC74" s="86" t="s">
        <v>45</v>
      </c>
      <c r="AD74" s="133" t="s">
        <v>45</v>
      </c>
      <c r="AE74" s="28"/>
      <c r="AF74" s="3">
        <f>MAX(C74:AD74)</f>
        <v>7</v>
      </c>
      <c r="AG74" s="47"/>
      <c r="AH74" s="47"/>
      <c r="AI74" s="47"/>
    </row>
    <row r="75" spans="1:35" ht="15.6" customHeight="1" x14ac:dyDescent="0.2">
      <c r="A75" s="163"/>
      <c r="B75" s="24" t="s">
        <v>9</v>
      </c>
      <c r="C75" s="146"/>
      <c r="D75" s="147"/>
      <c r="E75" s="147"/>
      <c r="F75" s="147"/>
      <c r="G75" s="147"/>
      <c r="H75" s="129">
        <v>22.58</v>
      </c>
      <c r="I75" s="148"/>
      <c r="J75" s="148"/>
      <c r="K75" s="125">
        <v>23.02</v>
      </c>
      <c r="L75" s="147"/>
      <c r="M75" s="147"/>
      <c r="N75" s="147"/>
      <c r="O75" s="147"/>
      <c r="P75" s="141" t="s">
        <v>45</v>
      </c>
      <c r="Q75" s="148"/>
      <c r="R75" s="148"/>
      <c r="S75" s="148"/>
      <c r="T75" s="149" t="s">
        <v>45</v>
      </c>
      <c r="U75" s="141" t="s">
        <v>45</v>
      </c>
      <c r="V75" s="148"/>
      <c r="W75" s="148"/>
      <c r="X75" s="148"/>
      <c r="Y75" s="148"/>
      <c r="Z75" s="148"/>
      <c r="AA75" s="142" t="s">
        <v>45</v>
      </c>
      <c r="AB75" s="147"/>
      <c r="AC75" s="147"/>
      <c r="AD75" s="150" t="s">
        <v>45</v>
      </c>
      <c r="AE75" s="29">
        <v>11</v>
      </c>
      <c r="AF75" s="12"/>
      <c r="AG75" s="47"/>
      <c r="AH75" s="47"/>
      <c r="AI75" s="47"/>
    </row>
    <row r="76" spans="1:35" ht="15.6" customHeight="1" x14ac:dyDescent="0.2">
      <c r="A76" s="164"/>
      <c r="B76" s="25" t="s">
        <v>10</v>
      </c>
      <c r="C76" s="151">
        <v>22.51</v>
      </c>
      <c r="D76" s="152"/>
      <c r="E76" s="152"/>
      <c r="F76" s="152"/>
      <c r="G76" s="152"/>
      <c r="H76" s="132">
        <f>H75</f>
        <v>22.58</v>
      </c>
      <c r="I76" s="152"/>
      <c r="J76" s="152"/>
      <c r="K76" s="91">
        <f>K75</f>
        <v>23.02</v>
      </c>
      <c r="L76" s="152"/>
      <c r="M76" s="152"/>
      <c r="N76" s="152"/>
      <c r="O76" s="152"/>
      <c r="P76" s="143" t="s">
        <v>45</v>
      </c>
      <c r="Q76" s="152"/>
      <c r="R76" s="152"/>
      <c r="S76" s="152"/>
      <c r="T76" s="148"/>
      <c r="U76" s="143" t="s">
        <v>45</v>
      </c>
      <c r="V76" s="152"/>
      <c r="W76" s="152"/>
      <c r="X76" s="152"/>
      <c r="Y76" s="152"/>
      <c r="Z76" s="152"/>
      <c r="AA76" s="144" t="s">
        <v>45</v>
      </c>
      <c r="AB76" s="152"/>
      <c r="AC76" s="152"/>
      <c r="AD76" s="153"/>
      <c r="AE76" s="28"/>
      <c r="AF76" s="13"/>
      <c r="AG76" s="47"/>
      <c r="AH76" s="47"/>
      <c r="AI76" s="47"/>
    </row>
    <row r="77" spans="1:35" ht="15.6" customHeight="1" thickBot="1" x14ac:dyDescent="0.25">
      <c r="A77" s="155">
        <v>211</v>
      </c>
      <c r="B77" s="49" t="s">
        <v>11</v>
      </c>
      <c r="C77" s="56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1"/>
      <c r="AE77" s="52"/>
      <c r="AF77" s="3"/>
      <c r="AG77" s="47"/>
      <c r="AH77" s="47"/>
      <c r="AI77" s="47"/>
    </row>
    <row r="78" spans="1:35" ht="15.6" customHeight="1" x14ac:dyDescent="0.2">
      <c r="A78" s="156"/>
      <c r="B78" s="23" t="s">
        <v>5</v>
      </c>
      <c r="C78" s="78"/>
      <c r="D78" s="80">
        <v>0</v>
      </c>
      <c r="E78" s="80">
        <v>0</v>
      </c>
      <c r="F78" s="80">
        <v>0</v>
      </c>
      <c r="G78" s="80">
        <v>0</v>
      </c>
      <c r="H78" s="126">
        <v>1</v>
      </c>
      <c r="I78" s="96">
        <v>0</v>
      </c>
      <c r="J78" s="98">
        <v>1</v>
      </c>
      <c r="K78" s="80">
        <v>0</v>
      </c>
      <c r="L78" s="80">
        <v>0</v>
      </c>
      <c r="M78" s="80">
        <v>1</v>
      </c>
      <c r="N78" s="80">
        <v>0</v>
      </c>
      <c r="O78" s="80">
        <v>1</v>
      </c>
      <c r="P78" s="80">
        <v>0</v>
      </c>
      <c r="Q78" s="126">
        <v>0</v>
      </c>
      <c r="R78" s="96">
        <v>0</v>
      </c>
      <c r="S78" s="96">
        <v>0</v>
      </c>
      <c r="T78" s="136">
        <v>0</v>
      </c>
      <c r="U78" s="95" t="s">
        <v>45</v>
      </c>
      <c r="V78" s="95" t="s">
        <v>45</v>
      </c>
      <c r="W78" s="95" t="s">
        <v>45</v>
      </c>
      <c r="X78" s="95" t="s">
        <v>45</v>
      </c>
      <c r="Y78" s="95" t="s">
        <v>45</v>
      </c>
      <c r="Z78" s="95" t="s">
        <v>45</v>
      </c>
      <c r="AA78" s="137" t="s">
        <v>45</v>
      </c>
      <c r="AB78" s="79" t="s">
        <v>45</v>
      </c>
      <c r="AC78" s="79" t="s">
        <v>45</v>
      </c>
      <c r="AD78" s="134" t="s">
        <v>45</v>
      </c>
      <c r="AE78" s="26" t="s">
        <v>6</v>
      </c>
      <c r="AF78" s="43"/>
      <c r="AG78" s="47"/>
      <c r="AH78" s="47"/>
      <c r="AI78" s="47"/>
    </row>
    <row r="79" spans="1:35" ht="15.6" customHeight="1" x14ac:dyDescent="0.2">
      <c r="A79" s="154">
        <v>22.57</v>
      </c>
      <c r="B79" s="24" t="s">
        <v>7</v>
      </c>
      <c r="C79" s="115">
        <v>1</v>
      </c>
      <c r="D79" s="84">
        <v>0</v>
      </c>
      <c r="E79" s="84">
        <v>0</v>
      </c>
      <c r="F79" s="84">
        <v>1</v>
      </c>
      <c r="G79" s="84">
        <v>2</v>
      </c>
      <c r="H79" s="127">
        <v>0</v>
      </c>
      <c r="I79" s="101">
        <v>0</v>
      </c>
      <c r="J79" s="103">
        <v>0</v>
      </c>
      <c r="K79" s="84">
        <v>0</v>
      </c>
      <c r="L79" s="84">
        <v>0</v>
      </c>
      <c r="M79" s="84">
        <v>0</v>
      </c>
      <c r="N79" s="84">
        <v>0</v>
      </c>
      <c r="O79" s="84">
        <v>0</v>
      </c>
      <c r="P79" s="84">
        <v>0</v>
      </c>
      <c r="Q79" s="127">
        <v>0</v>
      </c>
      <c r="R79" s="101">
        <v>0</v>
      </c>
      <c r="S79" s="101">
        <v>0</v>
      </c>
      <c r="T79" s="148"/>
      <c r="U79" s="100" t="s">
        <v>45</v>
      </c>
      <c r="V79" s="100" t="s">
        <v>45</v>
      </c>
      <c r="W79" s="100" t="s">
        <v>45</v>
      </c>
      <c r="X79" s="100" t="s">
        <v>45</v>
      </c>
      <c r="Y79" s="100" t="s">
        <v>45</v>
      </c>
      <c r="Z79" s="100" t="s">
        <v>45</v>
      </c>
      <c r="AA79" s="138" t="s">
        <v>45</v>
      </c>
      <c r="AB79" s="83" t="s">
        <v>45</v>
      </c>
      <c r="AC79" s="83" t="s">
        <v>45</v>
      </c>
      <c r="AD79" s="85"/>
      <c r="AE79" s="27">
        <f>SUM(C79:AC79)</f>
        <v>4</v>
      </c>
      <c r="AF79" s="12"/>
      <c r="AG79" s="47"/>
      <c r="AH79" s="47"/>
      <c r="AI79" s="47"/>
    </row>
    <row r="80" spans="1:35" ht="15.6" customHeight="1" x14ac:dyDescent="0.2">
      <c r="A80" s="162" t="s">
        <v>67</v>
      </c>
      <c r="B80" s="24" t="s">
        <v>8</v>
      </c>
      <c r="C80" s="115">
        <f>C79</f>
        <v>1</v>
      </c>
      <c r="D80" s="87">
        <f t="shared" ref="D80" si="36">C80-D78+D79</f>
        <v>1</v>
      </c>
      <c r="E80" s="87">
        <f>D80-E78+E79</f>
        <v>1</v>
      </c>
      <c r="F80" s="87">
        <f>E80-F78+F79</f>
        <v>2</v>
      </c>
      <c r="G80" s="87">
        <f t="shared" ref="G80:H80" si="37">F80-G78+G79</f>
        <v>4</v>
      </c>
      <c r="H80" s="128">
        <f t="shared" si="37"/>
        <v>3</v>
      </c>
      <c r="I80" s="106">
        <f>H80-I78+I79</f>
        <v>3</v>
      </c>
      <c r="J80" s="108">
        <f t="shared" ref="J80:T80" si="38">I80-J78+J79</f>
        <v>2</v>
      </c>
      <c r="K80" s="87">
        <f t="shared" si="38"/>
        <v>2</v>
      </c>
      <c r="L80" s="87">
        <f t="shared" si="38"/>
        <v>2</v>
      </c>
      <c r="M80" s="87">
        <f t="shared" si="38"/>
        <v>1</v>
      </c>
      <c r="N80" s="87">
        <f t="shared" si="38"/>
        <v>1</v>
      </c>
      <c r="O80" s="87">
        <f t="shared" si="38"/>
        <v>0</v>
      </c>
      <c r="P80" s="87">
        <f t="shared" si="38"/>
        <v>0</v>
      </c>
      <c r="Q80" s="128">
        <f t="shared" si="38"/>
        <v>0</v>
      </c>
      <c r="R80" s="106">
        <f t="shared" si="38"/>
        <v>0</v>
      </c>
      <c r="S80" s="106">
        <f t="shared" si="38"/>
        <v>0</v>
      </c>
      <c r="T80" s="139">
        <f t="shared" si="38"/>
        <v>0</v>
      </c>
      <c r="U80" s="105" t="s">
        <v>45</v>
      </c>
      <c r="V80" s="105" t="s">
        <v>45</v>
      </c>
      <c r="W80" s="105" t="s">
        <v>45</v>
      </c>
      <c r="X80" s="105" t="s">
        <v>45</v>
      </c>
      <c r="Y80" s="105" t="s">
        <v>45</v>
      </c>
      <c r="Z80" s="105" t="s">
        <v>45</v>
      </c>
      <c r="AA80" s="140" t="s">
        <v>45</v>
      </c>
      <c r="AB80" s="86" t="s">
        <v>45</v>
      </c>
      <c r="AC80" s="86" t="s">
        <v>45</v>
      </c>
      <c r="AD80" s="133" t="s">
        <v>45</v>
      </c>
      <c r="AE80" s="28"/>
      <c r="AF80" s="3">
        <f>MAX(C80:AD80)</f>
        <v>4</v>
      </c>
      <c r="AG80" s="47"/>
      <c r="AH80" s="47"/>
      <c r="AI80" s="47"/>
    </row>
    <row r="81" spans="1:35" ht="15.6" customHeight="1" x14ac:dyDescent="0.2">
      <c r="A81" s="163"/>
      <c r="B81" s="24" t="s">
        <v>9</v>
      </c>
      <c r="C81" s="146"/>
      <c r="D81" s="147"/>
      <c r="E81" s="147"/>
      <c r="F81" s="147"/>
      <c r="G81" s="147"/>
      <c r="H81" s="129">
        <v>23.01</v>
      </c>
      <c r="I81" s="148"/>
      <c r="J81" s="148"/>
      <c r="K81" s="125">
        <v>23.08</v>
      </c>
      <c r="L81" s="147"/>
      <c r="M81" s="147"/>
      <c r="N81" s="147"/>
      <c r="O81" s="147"/>
      <c r="P81" s="125">
        <v>23.15</v>
      </c>
      <c r="Q81" s="147"/>
      <c r="R81" s="148"/>
      <c r="S81" s="148"/>
      <c r="T81" s="149">
        <v>23.2</v>
      </c>
      <c r="U81" s="141" t="s">
        <v>45</v>
      </c>
      <c r="V81" s="148"/>
      <c r="W81" s="148"/>
      <c r="X81" s="148"/>
      <c r="Y81" s="148"/>
      <c r="Z81" s="148"/>
      <c r="AA81" s="142" t="s">
        <v>45</v>
      </c>
      <c r="AB81" s="147"/>
      <c r="AC81" s="147"/>
      <c r="AD81" s="150" t="s">
        <v>45</v>
      </c>
      <c r="AE81" s="29">
        <v>23</v>
      </c>
      <c r="AF81" s="12"/>
      <c r="AG81" s="47"/>
      <c r="AH81" s="47"/>
      <c r="AI81" s="47"/>
    </row>
    <row r="82" spans="1:35" ht="15.6" customHeight="1" x14ac:dyDescent="0.2">
      <c r="A82" s="164"/>
      <c r="B82" s="25" t="s">
        <v>10</v>
      </c>
      <c r="C82" s="151">
        <v>22.57</v>
      </c>
      <c r="D82" s="152"/>
      <c r="E82" s="152"/>
      <c r="F82" s="152"/>
      <c r="G82" s="152"/>
      <c r="H82" s="132">
        <v>23.02</v>
      </c>
      <c r="I82" s="152"/>
      <c r="J82" s="152"/>
      <c r="K82" s="91">
        <v>23.09</v>
      </c>
      <c r="L82" s="152"/>
      <c r="M82" s="152"/>
      <c r="N82" s="152"/>
      <c r="O82" s="152"/>
      <c r="P82" s="91">
        <f>P81</f>
        <v>23.15</v>
      </c>
      <c r="Q82" s="152"/>
      <c r="R82" s="152"/>
      <c r="S82" s="152"/>
      <c r="T82" s="148"/>
      <c r="U82" s="143" t="s">
        <v>45</v>
      </c>
      <c r="V82" s="152"/>
      <c r="W82" s="152"/>
      <c r="X82" s="152"/>
      <c r="Y82" s="152"/>
      <c r="Z82" s="152"/>
      <c r="AA82" s="144" t="s">
        <v>45</v>
      </c>
      <c r="AB82" s="152"/>
      <c r="AC82" s="152"/>
      <c r="AD82" s="153"/>
      <c r="AE82" s="28"/>
      <c r="AF82" s="13"/>
      <c r="AG82" s="47"/>
      <c r="AH82" s="47"/>
      <c r="AI82" s="47"/>
    </row>
    <row r="83" spans="1:35" ht="15.6" customHeight="1" thickBot="1" x14ac:dyDescent="0.25">
      <c r="A83" s="49">
        <v>212</v>
      </c>
      <c r="B83" s="49" t="s">
        <v>11</v>
      </c>
      <c r="C83" s="56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1"/>
      <c r="AE83" s="52"/>
      <c r="AF83" s="3"/>
      <c r="AG83" s="47"/>
      <c r="AH83" s="47"/>
      <c r="AI83" s="47"/>
    </row>
    <row r="84" spans="1:35" s="47" customFormat="1" ht="15.6" customHeight="1" x14ac:dyDescent="0.2">
      <c r="A84" s="61" t="s">
        <v>12</v>
      </c>
      <c r="B84" s="57"/>
      <c r="C84" s="4"/>
      <c r="D84" s="5">
        <f t="shared" ref="D84:N84" si="39">SUMIF($B6:$B83,"l. wys.",D6:D83)</f>
        <v>1</v>
      </c>
      <c r="E84" s="5">
        <f t="shared" si="39"/>
        <v>7</v>
      </c>
      <c r="F84" s="5">
        <f t="shared" si="39"/>
        <v>1</v>
      </c>
      <c r="G84" s="5">
        <f t="shared" si="39"/>
        <v>4</v>
      </c>
      <c r="H84" s="5">
        <f t="shared" si="39"/>
        <v>7</v>
      </c>
      <c r="I84" s="5">
        <f t="shared" si="39"/>
        <v>25</v>
      </c>
      <c r="J84" s="5">
        <f t="shared" si="39"/>
        <v>17</v>
      </c>
      <c r="K84" s="5">
        <f t="shared" si="39"/>
        <v>30</v>
      </c>
      <c r="L84" s="5">
        <f t="shared" si="39"/>
        <v>21</v>
      </c>
      <c r="M84" s="5">
        <f t="shared" si="39"/>
        <v>37</v>
      </c>
      <c r="N84" s="5">
        <f t="shared" si="39"/>
        <v>34</v>
      </c>
      <c r="O84" s="5">
        <f t="shared" ref="O84:Y84" si="40">SUMIF($B6:$B83,"l. wys.",O6:O83)</f>
        <v>16</v>
      </c>
      <c r="P84" s="5">
        <f t="shared" si="40"/>
        <v>21</v>
      </c>
      <c r="Q84" s="5">
        <f t="shared" si="40"/>
        <v>12</v>
      </c>
      <c r="R84" s="5">
        <f t="shared" si="40"/>
        <v>6</v>
      </c>
      <c r="S84" s="5">
        <f t="shared" si="40"/>
        <v>9</v>
      </c>
      <c r="T84" s="5">
        <f t="shared" si="40"/>
        <v>27</v>
      </c>
      <c r="U84" s="5">
        <f t="shared" si="40"/>
        <v>2</v>
      </c>
      <c r="V84" s="5">
        <f t="shared" si="40"/>
        <v>2</v>
      </c>
      <c r="W84" s="5">
        <f t="shared" si="40"/>
        <v>0</v>
      </c>
      <c r="X84" s="5">
        <f t="shared" si="40"/>
        <v>0</v>
      </c>
      <c r="Y84" s="5">
        <f t="shared" si="40"/>
        <v>0</v>
      </c>
      <c r="Z84" s="5">
        <f>SUMIF($B6:$B83,"l. wys.",Z6:Z83)</f>
        <v>0</v>
      </c>
      <c r="AA84" s="5">
        <f>SUMIF($B6:$B83,"l. wys.",AA6:AA83)</f>
        <v>0</v>
      </c>
      <c r="AB84" s="5">
        <f>SUMIF($B6:$B83,"l. wys.",AB6:AB83)</f>
        <v>0</v>
      </c>
      <c r="AC84" s="5">
        <f>SUMIF($B6:$B83,"l. wys.",AC6:AC83)</f>
        <v>0</v>
      </c>
      <c r="AD84" s="5">
        <f>SUMIF($B6:$B83,"l. wys.",AD6:AD83)</f>
        <v>3</v>
      </c>
      <c r="AE84" s="45" t="str">
        <f>"Σ: "&amp;SUM(C84:AD84)</f>
        <v>Σ: 282</v>
      </c>
      <c r="AF84" s="46"/>
    </row>
    <row r="85" spans="1:35" s="47" customFormat="1" ht="15.6" customHeight="1" thickBot="1" x14ac:dyDescent="0.25">
      <c r="A85" s="62" t="s">
        <v>13</v>
      </c>
      <c r="B85" s="58"/>
      <c r="C85" s="6">
        <f t="shared" ref="C85:N85" si="41">SUMIF($B6:$B83,"l. wsiad.",C6:C83)</f>
        <v>60</v>
      </c>
      <c r="D85" s="7">
        <f t="shared" si="41"/>
        <v>22</v>
      </c>
      <c r="E85" s="7">
        <f t="shared" si="41"/>
        <v>22</v>
      </c>
      <c r="F85" s="7">
        <f t="shared" si="41"/>
        <v>22</v>
      </c>
      <c r="G85" s="7">
        <f t="shared" si="41"/>
        <v>24</v>
      </c>
      <c r="H85" s="7">
        <f t="shared" si="41"/>
        <v>10</v>
      </c>
      <c r="I85" s="7">
        <f t="shared" si="41"/>
        <v>26</v>
      </c>
      <c r="J85" s="7">
        <f t="shared" si="41"/>
        <v>8</v>
      </c>
      <c r="K85" s="7">
        <f t="shared" si="41"/>
        <v>45</v>
      </c>
      <c r="L85" s="7">
        <f t="shared" si="41"/>
        <v>19</v>
      </c>
      <c r="M85" s="7">
        <f t="shared" si="41"/>
        <v>4</v>
      </c>
      <c r="N85" s="7">
        <f t="shared" si="41"/>
        <v>2</v>
      </c>
      <c r="O85" s="7">
        <f t="shared" ref="O85:Y85" si="42">SUMIF($B6:$B83,"l. wsiad.",O6:O83)</f>
        <v>7</v>
      </c>
      <c r="P85" s="7">
        <f t="shared" si="42"/>
        <v>7</v>
      </c>
      <c r="Q85" s="7">
        <f t="shared" si="42"/>
        <v>4</v>
      </c>
      <c r="R85" s="7">
        <f t="shared" si="42"/>
        <v>0</v>
      </c>
      <c r="S85" s="7">
        <f t="shared" si="42"/>
        <v>0</v>
      </c>
      <c r="T85" s="7">
        <f t="shared" si="42"/>
        <v>0</v>
      </c>
      <c r="U85" s="7">
        <f t="shared" si="42"/>
        <v>0</v>
      </c>
      <c r="V85" s="7">
        <f t="shared" si="42"/>
        <v>0</v>
      </c>
      <c r="W85" s="7">
        <f t="shared" si="42"/>
        <v>0</v>
      </c>
      <c r="X85" s="7">
        <f t="shared" si="42"/>
        <v>0</v>
      </c>
      <c r="Y85" s="7">
        <f t="shared" si="42"/>
        <v>0</v>
      </c>
      <c r="Z85" s="7">
        <f>SUMIF($B6:$B83,"l. wsiad.",Z6:Z83)</f>
        <v>0</v>
      </c>
      <c r="AA85" s="7">
        <f>SUMIF($B6:$B83,"l. wsiad.",AA6:AA83)</f>
        <v>0</v>
      </c>
      <c r="AB85" s="7">
        <f>SUMIF($B6:$B83,"l. wsiad.",AB6:AB83)</f>
        <v>0</v>
      </c>
      <c r="AC85" s="8">
        <f>SUMIF($B6:$B83,"l. wsiad.",AC6:AC83)</f>
        <v>0</v>
      </c>
      <c r="AD85" s="9"/>
      <c r="AE85" s="48" t="str">
        <f>"Σ: "&amp;SUM(C85:AD85)</f>
        <v>Σ: 282</v>
      </c>
      <c r="AF85" s="10"/>
    </row>
    <row r="86" spans="1:35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63" t="s">
        <v>12</v>
      </c>
      <c r="AA86" s="64"/>
      <c r="AB86" s="64"/>
      <c r="AC86" s="64"/>
      <c r="AD86" s="64"/>
      <c r="AE86" s="65" t="str">
        <f>"Σ: "&amp;SUM(C84:AD84)+SUM('N Toruńska&gt;Ostrowska'!C72:AC72)</f>
        <v>Σ: 465</v>
      </c>
      <c r="AF86" s="47"/>
      <c r="AG86" s="47"/>
      <c r="AH86" s="47"/>
      <c r="AI86" s="47"/>
    </row>
    <row r="87" spans="1:35" ht="15.75" thickBo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66" t="s">
        <v>13</v>
      </c>
      <c r="AA87" s="67"/>
      <c r="AB87" s="67"/>
      <c r="AC87" s="67"/>
      <c r="AD87" s="67"/>
      <c r="AE87" s="68" t="str">
        <f>"Σ: "&amp;SUM(C85:AD85)+SUM('N Toruńska&gt;Ostrowska'!C73:AC73)</f>
        <v>Σ: 465</v>
      </c>
      <c r="AF87" s="60"/>
      <c r="AG87" s="47"/>
      <c r="AH87" s="47"/>
      <c r="AI87" s="47"/>
    </row>
    <row r="88" spans="1:35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</row>
    <row r="89" spans="1:35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</row>
    <row r="90" spans="1:35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</row>
    <row r="91" spans="1:35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</row>
    <row r="92" spans="1:35" x14ac:dyDescent="0.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</row>
    <row r="93" spans="1:35" x14ac:dyDescent="0.2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</row>
    <row r="94" spans="1:35" x14ac:dyDescent="0.2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</row>
    <row r="95" spans="1:35" x14ac:dyDescent="0.2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</row>
    <row r="96" spans="1:35" x14ac:dyDescent="0.2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</row>
    <row r="97" spans="1:35" x14ac:dyDescent="0.2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</row>
  </sheetData>
  <sheetProtection selectLockedCells="1" selectUnlockedCells="1"/>
  <mergeCells count="13">
    <mergeCell ref="A80:A82"/>
    <mergeCell ref="A44:A46"/>
    <mergeCell ref="A50:A52"/>
    <mergeCell ref="A56:A58"/>
    <mergeCell ref="A62:A64"/>
    <mergeCell ref="A68:A70"/>
    <mergeCell ref="A74:A76"/>
    <mergeCell ref="A38:A40"/>
    <mergeCell ref="A8:A10"/>
    <mergeCell ref="A14:A16"/>
    <mergeCell ref="A20:A22"/>
    <mergeCell ref="A26:A28"/>
    <mergeCell ref="A32:A34"/>
  </mergeCells>
  <conditionalFormatting sqref="AE8:AE83">
    <cfRule type="expression" dxfId="118" priority="120" stopIfTrue="1">
      <formula>AP8</formula>
    </cfRule>
  </conditionalFormatting>
  <conditionalFormatting sqref="AE26:AE29">
    <cfRule type="expression" dxfId="117" priority="119" stopIfTrue="1">
      <formula>AP26</formula>
    </cfRule>
  </conditionalFormatting>
  <conditionalFormatting sqref="AE26:AE29">
    <cfRule type="expression" dxfId="116" priority="118" stopIfTrue="1">
      <formula>AP26</formula>
    </cfRule>
  </conditionalFormatting>
  <conditionalFormatting sqref="AE26:AE29">
    <cfRule type="expression" dxfId="115" priority="117" stopIfTrue="1">
      <formula>AP26</formula>
    </cfRule>
  </conditionalFormatting>
  <conditionalFormatting sqref="AE14:AE17">
    <cfRule type="expression" dxfId="114" priority="116" stopIfTrue="1">
      <formula>AP14</formula>
    </cfRule>
  </conditionalFormatting>
  <conditionalFormatting sqref="AE14:AE17">
    <cfRule type="expression" dxfId="113" priority="115" stopIfTrue="1">
      <formula>AP14</formula>
    </cfRule>
  </conditionalFormatting>
  <conditionalFormatting sqref="AE14:AE17">
    <cfRule type="expression" dxfId="112" priority="114" stopIfTrue="1">
      <formula>AP14</formula>
    </cfRule>
  </conditionalFormatting>
  <conditionalFormatting sqref="AE20:AE23">
    <cfRule type="expression" dxfId="111" priority="113" stopIfTrue="1">
      <formula>AP20</formula>
    </cfRule>
  </conditionalFormatting>
  <conditionalFormatting sqref="AE20:AE23">
    <cfRule type="expression" dxfId="110" priority="112" stopIfTrue="1">
      <formula>AP20</formula>
    </cfRule>
  </conditionalFormatting>
  <conditionalFormatting sqref="AE20:AE23">
    <cfRule type="expression" dxfId="109" priority="111" stopIfTrue="1">
      <formula>AP20</formula>
    </cfRule>
  </conditionalFormatting>
  <conditionalFormatting sqref="AE74:AE77">
    <cfRule type="expression" dxfId="108" priority="110" stopIfTrue="1">
      <formula>AP74</formula>
    </cfRule>
  </conditionalFormatting>
  <conditionalFormatting sqref="AE74:AE77">
    <cfRule type="expression" dxfId="107" priority="109" stopIfTrue="1">
      <formula>AP74</formula>
    </cfRule>
  </conditionalFormatting>
  <conditionalFormatting sqref="AE74:AE77">
    <cfRule type="expression" dxfId="106" priority="108" stopIfTrue="1">
      <formula>AP74</formula>
    </cfRule>
  </conditionalFormatting>
  <conditionalFormatting sqref="AE32:AE65">
    <cfRule type="expression" dxfId="105" priority="107" stopIfTrue="1">
      <formula>AP32</formula>
    </cfRule>
  </conditionalFormatting>
  <conditionalFormatting sqref="AE32:AE65">
    <cfRule type="expression" dxfId="104" priority="106" stopIfTrue="1">
      <formula>AP32</formula>
    </cfRule>
  </conditionalFormatting>
  <conditionalFormatting sqref="AE32:AE65">
    <cfRule type="expression" dxfId="103" priority="105" stopIfTrue="1">
      <formula>AP32</formula>
    </cfRule>
  </conditionalFormatting>
  <conditionalFormatting sqref="AE68:AE71">
    <cfRule type="expression" dxfId="102" priority="104" stopIfTrue="1">
      <formula>AP68</formula>
    </cfRule>
  </conditionalFormatting>
  <conditionalFormatting sqref="AE68:AE71">
    <cfRule type="expression" dxfId="101" priority="103" stopIfTrue="1">
      <formula>AP68</formula>
    </cfRule>
  </conditionalFormatting>
  <conditionalFormatting sqref="AE68:AE71">
    <cfRule type="expression" dxfId="100" priority="102" stopIfTrue="1">
      <formula>AP68</formula>
    </cfRule>
  </conditionalFormatting>
  <conditionalFormatting sqref="AE80:AE83">
    <cfRule type="expression" dxfId="99" priority="101" stopIfTrue="1">
      <formula>AP80</formula>
    </cfRule>
  </conditionalFormatting>
  <conditionalFormatting sqref="AE80:AE83">
    <cfRule type="expression" dxfId="98" priority="100" stopIfTrue="1">
      <formula>AP80</formula>
    </cfRule>
  </conditionalFormatting>
  <conditionalFormatting sqref="AE80:AE83">
    <cfRule type="expression" dxfId="97" priority="99" stopIfTrue="1">
      <formula>AP80</formula>
    </cfRule>
  </conditionalFormatting>
  <conditionalFormatting sqref="AE44:AE47">
    <cfRule type="expression" dxfId="96" priority="98" stopIfTrue="1">
      <formula>AP44</formula>
    </cfRule>
  </conditionalFormatting>
  <conditionalFormatting sqref="AE44:AE47">
    <cfRule type="expression" dxfId="95" priority="97" stopIfTrue="1">
      <formula>AP44</formula>
    </cfRule>
  </conditionalFormatting>
  <conditionalFormatting sqref="AE44:AE47">
    <cfRule type="expression" dxfId="94" priority="96" stopIfTrue="1">
      <formula>AP44</formula>
    </cfRule>
  </conditionalFormatting>
  <conditionalFormatting sqref="AE38:AE41">
    <cfRule type="expression" dxfId="93" priority="95" stopIfTrue="1">
      <formula>AP38</formula>
    </cfRule>
  </conditionalFormatting>
  <conditionalFormatting sqref="AE38:AE41">
    <cfRule type="expression" dxfId="92" priority="94" stopIfTrue="1">
      <formula>AP38</formula>
    </cfRule>
  </conditionalFormatting>
  <conditionalFormatting sqref="AE38:AE41">
    <cfRule type="expression" dxfId="91" priority="93" stopIfTrue="1">
      <formula>AP38</formula>
    </cfRule>
  </conditionalFormatting>
  <conditionalFormatting sqref="AE56:AE59">
    <cfRule type="expression" dxfId="90" priority="92" stopIfTrue="1">
      <formula>AP56</formula>
    </cfRule>
  </conditionalFormatting>
  <conditionalFormatting sqref="AE56:AE59">
    <cfRule type="expression" dxfId="89" priority="91" stopIfTrue="1">
      <formula>AP56</formula>
    </cfRule>
  </conditionalFormatting>
  <conditionalFormatting sqref="AE56:AE59">
    <cfRule type="expression" dxfId="88" priority="90" stopIfTrue="1">
      <formula>AP56</formula>
    </cfRule>
  </conditionalFormatting>
  <conditionalFormatting sqref="AE50:AE53">
    <cfRule type="expression" dxfId="87" priority="89" stopIfTrue="1">
      <formula>AP50</formula>
    </cfRule>
  </conditionalFormatting>
  <conditionalFormatting sqref="AE50:AE53">
    <cfRule type="expression" dxfId="86" priority="88" stopIfTrue="1">
      <formula>AP50</formula>
    </cfRule>
  </conditionalFormatting>
  <conditionalFormatting sqref="AE50:AE53">
    <cfRule type="expression" dxfId="85" priority="87" stopIfTrue="1">
      <formula>AP50</formula>
    </cfRule>
  </conditionalFormatting>
  <conditionalFormatting sqref="AE62:AE65">
    <cfRule type="expression" dxfId="84" priority="86" stopIfTrue="1">
      <formula>AP62</formula>
    </cfRule>
  </conditionalFormatting>
  <conditionalFormatting sqref="AE62:AE65">
    <cfRule type="expression" dxfId="83" priority="85" stopIfTrue="1">
      <formula>AP62</formula>
    </cfRule>
  </conditionalFormatting>
  <conditionalFormatting sqref="AE62:AE65">
    <cfRule type="expression" dxfId="82" priority="84" stopIfTrue="1">
      <formula>AP62</formula>
    </cfRule>
  </conditionalFormatting>
  <conditionalFormatting sqref="AE56:AE59">
    <cfRule type="expression" dxfId="81" priority="83" stopIfTrue="1">
      <formula>AP56</formula>
    </cfRule>
  </conditionalFormatting>
  <conditionalFormatting sqref="AE56:AE59">
    <cfRule type="expression" dxfId="80" priority="82" stopIfTrue="1">
      <formula>AP56</formula>
    </cfRule>
  </conditionalFormatting>
  <conditionalFormatting sqref="AE56:AE59">
    <cfRule type="expression" dxfId="79" priority="81" stopIfTrue="1">
      <formula>AP56</formula>
    </cfRule>
  </conditionalFormatting>
  <conditionalFormatting sqref="C8:AD8 C14:AD14 C20:AD20 C26:AD26 C32:AD32 C80:AD80 C38:AD38 C44:AD44 C50:AD50 C56:AD56 C62:AD62 C68:AD68 C74:AD74">
    <cfRule type="cellIs" dxfId="78" priority="80" stopIfTrue="1" operator="equal">
      <formula>$AF8</formula>
    </cfRule>
  </conditionalFormatting>
  <conditionalFormatting sqref="U67:AC67">
    <cfRule type="cellIs" dxfId="77" priority="26" stopIfTrue="1" operator="equal">
      <formula>$AF67</formula>
    </cfRule>
  </conditionalFormatting>
  <conditionalFormatting sqref="U67:AC67">
    <cfRule type="cellIs" dxfId="76" priority="25" stopIfTrue="1" operator="equal">
      <formula>$AH67</formula>
    </cfRule>
  </conditionalFormatting>
  <conditionalFormatting sqref="U67:AC67">
    <cfRule type="cellIs" dxfId="75" priority="24" stopIfTrue="1" operator="equal">
      <formula>$AH67</formula>
    </cfRule>
  </conditionalFormatting>
  <conditionalFormatting sqref="U67:AC67">
    <cfRule type="cellIs" dxfId="74" priority="23" stopIfTrue="1" operator="equal">
      <formula>$AH67</formula>
    </cfRule>
  </conditionalFormatting>
  <conditionalFormatting sqref="U67:AC67">
    <cfRule type="cellIs" dxfId="73" priority="22" stopIfTrue="1" operator="equal">
      <formula>$AH67</formula>
    </cfRule>
  </conditionalFormatting>
  <conditionalFormatting sqref="U67:AC67">
    <cfRule type="cellIs" dxfId="72" priority="21" stopIfTrue="1" operator="equal">
      <formula>$AH67</formula>
    </cfRule>
  </conditionalFormatting>
  <conditionalFormatting sqref="P74:R74">
    <cfRule type="cellIs" dxfId="71" priority="10" stopIfTrue="1" operator="equal">
      <formula>$AH74</formula>
    </cfRule>
  </conditionalFormatting>
  <conditionalFormatting sqref="P74:R74">
    <cfRule type="cellIs" dxfId="70" priority="9" stopIfTrue="1" operator="equal">
      <formula>$AH74</formula>
    </cfRule>
  </conditionalFormatting>
  <conditionalFormatting sqref="P74:R74">
    <cfRule type="cellIs" dxfId="69" priority="8" stopIfTrue="1" operator="equal">
      <formula>$AH74</formula>
    </cfRule>
  </conditionalFormatting>
  <conditionalFormatting sqref="P74:R74">
    <cfRule type="cellIs" dxfId="68" priority="7" stopIfTrue="1" operator="equal">
      <formula>$AH74</formula>
    </cfRule>
  </conditionalFormatting>
  <conditionalFormatting sqref="P74:R74">
    <cfRule type="cellIs" dxfId="67" priority="6" stopIfTrue="1" operator="equal">
      <formula>$AH74</formula>
    </cfRule>
  </conditionalFormatting>
  <conditionalFormatting sqref="N74:P74">
    <cfRule type="cellIs" dxfId="66" priority="5" stopIfTrue="1" operator="equal">
      <formula>$AH74</formula>
    </cfRule>
  </conditionalFormatting>
  <conditionalFormatting sqref="N74:P74">
    <cfRule type="cellIs" dxfId="65" priority="4" stopIfTrue="1" operator="equal">
      <formula>$AH74</formula>
    </cfRule>
  </conditionalFormatting>
  <conditionalFormatting sqref="N74:P74">
    <cfRule type="cellIs" dxfId="64" priority="3" stopIfTrue="1" operator="equal">
      <formula>$AH74</formula>
    </cfRule>
  </conditionalFormatting>
  <conditionalFormatting sqref="N74:P74">
    <cfRule type="cellIs" dxfId="63" priority="2" stopIfTrue="1" operator="equal">
      <formula>$AH74</formula>
    </cfRule>
  </conditionalFormatting>
  <conditionalFormatting sqref="N74:P74">
    <cfRule type="cellIs" dxfId="62" priority="1" stopIfTrue="1" operator="equal">
      <formula>$AH74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30" man="1"/>
    <brk id="53" max="30" man="1"/>
    <brk id="77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Toruńska&gt;Ostrowska</vt:lpstr>
      <vt:lpstr>P Ostrowska&gt;Toruńska</vt:lpstr>
      <vt:lpstr>S Toruńska&gt;Ostrowska</vt:lpstr>
      <vt:lpstr>S Ostrowska&gt;Toruńska</vt:lpstr>
      <vt:lpstr>N Toruńska&gt;Ostrowska</vt:lpstr>
      <vt:lpstr>N Ostrowska&gt;Toruńska</vt:lpstr>
      <vt:lpstr>'N Ostrowska&gt;Toruńska'!Obszar_wydruku</vt:lpstr>
      <vt:lpstr>'N Toruńska&gt;Ostrowska'!Obszar_wydruku</vt:lpstr>
      <vt:lpstr>'P Ostrowska&gt;Toruńska'!Obszar_wydruku</vt:lpstr>
      <vt:lpstr>'P Toruńska&gt;Ostrowska'!Obszar_wydruku</vt:lpstr>
      <vt:lpstr>'S Ostrowska&gt;Toruńska'!Obszar_wydruku</vt:lpstr>
      <vt:lpstr>'S Toruńska&gt;Ostrowska'!Obszar_wydruku</vt:lpstr>
      <vt:lpstr>'N Ostrowska&gt;Toruńska'!Tytuły_wydruku</vt:lpstr>
      <vt:lpstr>'N Toruńska&gt;Ostrowska'!Tytuły_wydruku</vt:lpstr>
      <vt:lpstr>'P Ostrowska&gt;Toruńska'!Tytuły_wydruku</vt:lpstr>
      <vt:lpstr>'P Toruńska&gt;Ostrowska'!Tytuły_wydruku</vt:lpstr>
      <vt:lpstr>'S Ostrowska&gt;Toruńska'!Tytuły_wydruku</vt:lpstr>
      <vt:lpstr>'S Toruńska&gt;Ostrowska'!Tytuły_wydruku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2016-05-23T08:49:41Z</cp:lastPrinted>
  <dcterms:created xsi:type="dcterms:W3CDTF">2016-03-12T10:21:56Z</dcterms:created>
  <dcterms:modified xsi:type="dcterms:W3CDTF">2016-05-23T08:52:46Z</dcterms:modified>
</cp:coreProperties>
</file>