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My Documents\CW 2016\wyniki\Załącznik nr 1\"/>
    </mc:Choice>
  </mc:AlternateContent>
  <bookViews>
    <workbookView xWindow="0" yWindow="0" windowWidth="38400" windowHeight="18420" tabRatio="813"/>
  </bookViews>
  <sheets>
    <sheet name="P Brzozowa&gt;Węglowa" sheetId="1" r:id="rId1"/>
    <sheet name="P Węglowa&gt;Brzozowa" sheetId="9" r:id="rId2"/>
    <sheet name="S Brzozowa&gt;Węglowa" sheetId="10" r:id="rId3"/>
    <sheet name="S Węglowa&gt;Brzozowa" sheetId="11" r:id="rId4"/>
    <sheet name="N Brzozowa&gt;Węglowa" sheetId="12" r:id="rId5"/>
    <sheet name="N Węglowa&gt;Brzozowa" sheetId="13" r:id="rId6"/>
  </sheets>
  <definedNames>
    <definedName name="_xlnm.Print_Area" localSheetId="4">'N Brzozowa&gt;Węglowa'!$A$6:$N$37</definedName>
    <definedName name="_xlnm.Print_Area" localSheetId="5">'N Węglowa&gt;Brzozowa'!$A$6:$M$37</definedName>
    <definedName name="_xlnm.Print_Area" localSheetId="0">'P Brzozowa&gt;Węglowa'!$A$6:$N$49</definedName>
    <definedName name="_xlnm.Print_Area" localSheetId="1">'P Węglowa&gt;Brzozowa'!$A$6:$M$49</definedName>
    <definedName name="_xlnm.Print_Area" localSheetId="2">'S Brzozowa&gt;Węglowa'!$A$6:$N$37</definedName>
    <definedName name="_xlnm.Print_Area" localSheetId="3">'S Węglowa&gt;Brzozowa'!$A$6:$M$37</definedName>
    <definedName name="_xlnm.Print_Titles" localSheetId="4">'N Brzozowa&gt;Węglowa'!$1:$5</definedName>
    <definedName name="_xlnm.Print_Titles" localSheetId="5">'N Węglowa&gt;Brzozowa'!$1:$5</definedName>
    <definedName name="_xlnm.Print_Titles" localSheetId="0">'P Brzozowa&gt;Węglowa'!$1:$5</definedName>
    <definedName name="_xlnm.Print_Titles" localSheetId="1">'P Węglowa&gt;Brzozowa'!$1:$5</definedName>
    <definedName name="_xlnm.Print_Titles" localSheetId="2">'S Brzozowa&gt;Węglowa'!$1:$5</definedName>
    <definedName name="_xlnm.Print_Titles" localSheetId="3">'S Węglowa&gt;Brzozowa'!$1:$5</definedName>
  </definedNames>
  <calcPr calcId="152511"/>
</workbook>
</file>

<file path=xl/calcChain.xml><?xml version="1.0" encoding="utf-8"?>
<calcChain xmlns="http://schemas.openxmlformats.org/spreadsheetml/2006/main">
  <c r="O36" i="13" l="1"/>
  <c r="O32" i="13"/>
  <c r="N32" i="13"/>
  <c r="O26" i="13"/>
  <c r="N26" i="13"/>
  <c r="O20" i="13"/>
  <c r="N20" i="13"/>
  <c r="O14" i="13"/>
  <c r="N14" i="13"/>
  <c r="O8" i="13"/>
  <c r="N8" i="13"/>
  <c r="O36" i="11"/>
  <c r="P32" i="12"/>
  <c r="O32" i="12"/>
  <c r="P26" i="12"/>
  <c r="O26" i="12"/>
  <c r="P20" i="12"/>
  <c r="O20" i="12"/>
  <c r="P14" i="12"/>
  <c r="O14" i="12"/>
  <c r="P8" i="12"/>
  <c r="P36" i="12" s="1"/>
  <c r="O8" i="12"/>
  <c r="P36" i="10"/>
  <c r="P32" i="10"/>
  <c r="P26" i="10"/>
  <c r="P20" i="10"/>
  <c r="P14" i="10"/>
  <c r="P8" i="10"/>
  <c r="N38" i="9"/>
  <c r="O38" i="9"/>
  <c r="O48" i="9" s="1"/>
  <c r="N44" i="9"/>
  <c r="O44" i="9"/>
  <c r="O32" i="9"/>
  <c r="N32" i="9"/>
  <c r="O26" i="9"/>
  <c r="N26" i="9"/>
  <c r="O20" i="9"/>
  <c r="N20" i="9"/>
  <c r="O14" i="9"/>
  <c r="N14" i="9"/>
  <c r="O8" i="9"/>
  <c r="N8" i="9"/>
  <c r="O44" i="1"/>
  <c r="P44" i="1"/>
  <c r="P48" i="1" s="1"/>
  <c r="P38" i="1"/>
  <c r="O38" i="1"/>
  <c r="P32" i="1"/>
  <c r="O32" i="1"/>
  <c r="P26" i="1"/>
  <c r="O26" i="1"/>
  <c r="P20" i="1"/>
  <c r="O20" i="1"/>
  <c r="P14" i="1"/>
  <c r="O14" i="1"/>
  <c r="P8" i="1"/>
  <c r="O8" i="1"/>
  <c r="M19" i="11" l="1"/>
  <c r="N19" i="10"/>
  <c r="I10" i="9" l="1"/>
  <c r="G10" i="9"/>
  <c r="I16" i="11"/>
  <c r="G16" i="11"/>
  <c r="C14" i="11"/>
  <c r="C8" i="11"/>
  <c r="J22" i="10"/>
  <c r="G22" i="10"/>
  <c r="C20" i="10"/>
  <c r="J28" i="10"/>
  <c r="G28" i="10"/>
  <c r="C26" i="10"/>
  <c r="J34" i="10"/>
  <c r="G46" i="1"/>
  <c r="C44" i="1"/>
  <c r="D44" i="1" s="1"/>
  <c r="N43" i="1"/>
  <c r="J40" i="1"/>
  <c r="G40" i="1"/>
  <c r="C38" i="1"/>
  <c r="D38" i="1" s="1"/>
  <c r="N37" i="1"/>
  <c r="J34" i="1"/>
  <c r="C32" i="1"/>
  <c r="N31" i="1"/>
  <c r="J28" i="1"/>
  <c r="G28" i="1"/>
  <c r="C26" i="1"/>
  <c r="D26" i="1" s="1"/>
  <c r="N25" i="1"/>
  <c r="D8" i="11" l="1"/>
  <c r="E8" i="11" s="1"/>
  <c r="F8" i="11" s="1"/>
  <c r="G8" i="11" s="1"/>
  <c r="H8" i="11" s="1"/>
  <c r="I8" i="11" s="1"/>
  <c r="J8" i="11" s="1"/>
  <c r="K8" i="11" s="1"/>
  <c r="D14" i="11"/>
  <c r="E14" i="11" s="1"/>
  <c r="F14" i="11" s="1"/>
  <c r="G14" i="11" s="1"/>
  <c r="H14" i="11" s="1"/>
  <c r="I14" i="11" s="1"/>
  <c r="J14" i="11" s="1"/>
  <c r="K14" i="11" s="1"/>
  <c r="D26" i="10"/>
  <c r="E26" i="10" s="1"/>
  <c r="F26" i="10" s="1"/>
  <c r="G26" i="10" s="1"/>
  <c r="H26" i="10" s="1"/>
  <c r="I26" i="10" s="1"/>
  <c r="J26" i="10" s="1"/>
  <c r="K26" i="10" s="1"/>
  <c r="L26" i="10" s="1"/>
  <c r="M26" i="10" s="1"/>
  <c r="D20" i="10"/>
  <c r="E20" i="10" s="1"/>
  <c r="F20" i="10" s="1"/>
  <c r="G20" i="10" s="1"/>
  <c r="H20" i="10" s="1"/>
  <c r="I20" i="10" s="1"/>
  <c r="J20" i="10" s="1"/>
  <c r="K20" i="10" s="1"/>
  <c r="L20" i="10" s="1"/>
  <c r="M20" i="10" s="1"/>
  <c r="E38" i="1"/>
  <c r="F38" i="1" s="1"/>
  <c r="G38" i="1" s="1"/>
  <c r="H38" i="1" s="1"/>
  <c r="I38" i="1" s="1"/>
  <c r="J38" i="1" s="1"/>
  <c r="K38" i="1" s="1"/>
  <c r="L38" i="1" s="1"/>
  <c r="M38" i="1" s="1"/>
  <c r="E44" i="1"/>
  <c r="F44" i="1" s="1"/>
  <c r="G44" i="1" s="1"/>
  <c r="H44" i="1" s="1"/>
  <c r="I44" i="1" s="1"/>
  <c r="J44" i="1" s="1"/>
  <c r="K44" i="1" s="1"/>
  <c r="L44" i="1" s="1"/>
  <c r="M44" i="1" s="1"/>
  <c r="E26" i="1"/>
  <c r="F26" i="1" s="1"/>
  <c r="G26" i="1" s="1"/>
  <c r="H26" i="1" s="1"/>
  <c r="I26" i="1" s="1"/>
  <c r="J26" i="1" s="1"/>
  <c r="K26" i="1" s="1"/>
  <c r="L26" i="1" s="1"/>
  <c r="M26" i="1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L14" i="11" l="1"/>
  <c r="N14" i="11" s="1"/>
  <c r="O14" i="11"/>
  <c r="L8" i="11"/>
  <c r="N8" i="11" s="1"/>
  <c r="O8" i="11"/>
  <c r="O20" i="10"/>
  <c r="O26" i="10"/>
  <c r="K37" i="13"/>
  <c r="J37" i="13"/>
  <c r="I37" i="13"/>
  <c r="H37" i="13"/>
  <c r="G37" i="13"/>
  <c r="F37" i="13"/>
  <c r="E37" i="13"/>
  <c r="D37" i="13"/>
  <c r="C37" i="13"/>
  <c r="L36" i="13"/>
  <c r="K36" i="13"/>
  <c r="J36" i="13"/>
  <c r="I36" i="13"/>
  <c r="H36" i="13"/>
  <c r="G36" i="13"/>
  <c r="F36" i="13"/>
  <c r="E36" i="13"/>
  <c r="D36" i="13"/>
  <c r="C32" i="13"/>
  <c r="D32" i="13" s="1"/>
  <c r="E32" i="13" s="1"/>
  <c r="F32" i="13" s="1"/>
  <c r="G32" i="13" s="1"/>
  <c r="H32" i="13" s="1"/>
  <c r="I32" i="13" s="1"/>
  <c r="J32" i="13" s="1"/>
  <c r="K32" i="13" s="1"/>
  <c r="L32" i="13" s="1"/>
  <c r="M31" i="13"/>
  <c r="C26" i="13"/>
  <c r="D26" i="13" s="1"/>
  <c r="E26" i="13" s="1"/>
  <c r="F26" i="13" s="1"/>
  <c r="G26" i="13" s="1"/>
  <c r="H26" i="13" s="1"/>
  <c r="I26" i="13" s="1"/>
  <c r="J26" i="13" s="1"/>
  <c r="K26" i="13" s="1"/>
  <c r="L26" i="13" s="1"/>
  <c r="M25" i="13"/>
  <c r="C20" i="13"/>
  <c r="D20" i="13" s="1"/>
  <c r="E20" i="13" s="1"/>
  <c r="F20" i="13" s="1"/>
  <c r="G20" i="13" s="1"/>
  <c r="H20" i="13" s="1"/>
  <c r="I20" i="13" s="1"/>
  <c r="J20" i="13" s="1"/>
  <c r="K20" i="13" s="1"/>
  <c r="L20" i="13" s="1"/>
  <c r="M19" i="13"/>
  <c r="C14" i="13"/>
  <c r="M13" i="13"/>
  <c r="C8" i="13"/>
  <c r="D8" i="13" s="1"/>
  <c r="E8" i="13" s="1"/>
  <c r="F8" i="13" s="1"/>
  <c r="G8" i="13" s="1"/>
  <c r="H8" i="13" s="1"/>
  <c r="I8" i="13" s="1"/>
  <c r="J8" i="13" s="1"/>
  <c r="K8" i="13" s="1"/>
  <c r="L8" i="13" s="1"/>
  <c r="M7" i="13"/>
  <c r="L37" i="12"/>
  <c r="K37" i="12"/>
  <c r="J37" i="12"/>
  <c r="I37" i="12"/>
  <c r="H37" i="12"/>
  <c r="G37" i="12"/>
  <c r="F37" i="12"/>
  <c r="E37" i="12"/>
  <c r="D37" i="12"/>
  <c r="C37" i="12"/>
  <c r="M36" i="12"/>
  <c r="L36" i="12"/>
  <c r="K36" i="12"/>
  <c r="J36" i="12"/>
  <c r="I36" i="12"/>
  <c r="H36" i="12"/>
  <c r="G36" i="12"/>
  <c r="F36" i="12"/>
  <c r="E36" i="12"/>
  <c r="D36" i="12"/>
  <c r="C32" i="12"/>
  <c r="D32" i="12" s="1"/>
  <c r="E32" i="12" s="1"/>
  <c r="F32" i="12" s="1"/>
  <c r="G32" i="12" s="1"/>
  <c r="H32" i="12" s="1"/>
  <c r="I32" i="12" s="1"/>
  <c r="J32" i="12" s="1"/>
  <c r="K32" i="12" s="1"/>
  <c r="L32" i="12" s="1"/>
  <c r="M32" i="12" s="1"/>
  <c r="N31" i="12"/>
  <c r="C26" i="12"/>
  <c r="D26" i="12" s="1"/>
  <c r="E26" i="12" s="1"/>
  <c r="F26" i="12" s="1"/>
  <c r="G26" i="12" s="1"/>
  <c r="H26" i="12" s="1"/>
  <c r="I26" i="12" s="1"/>
  <c r="J26" i="12" s="1"/>
  <c r="K26" i="12" s="1"/>
  <c r="L26" i="12" s="1"/>
  <c r="M26" i="12" s="1"/>
  <c r="N25" i="12"/>
  <c r="C20" i="12"/>
  <c r="N19" i="12"/>
  <c r="C14" i="12"/>
  <c r="D14" i="12" s="1"/>
  <c r="N13" i="12"/>
  <c r="C8" i="12"/>
  <c r="D8" i="12" s="1"/>
  <c r="E8" i="12" s="1"/>
  <c r="F8" i="12" s="1"/>
  <c r="G8" i="12" s="1"/>
  <c r="H8" i="12" s="1"/>
  <c r="I8" i="12" s="1"/>
  <c r="J8" i="12" s="1"/>
  <c r="K8" i="12" s="1"/>
  <c r="L8" i="12" s="1"/>
  <c r="M8" i="12" s="1"/>
  <c r="N7" i="12"/>
  <c r="K37" i="11"/>
  <c r="J37" i="11"/>
  <c r="I37" i="11"/>
  <c r="H37" i="11"/>
  <c r="G37" i="11"/>
  <c r="F37" i="11"/>
  <c r="E37" i="11"/>
  <c r="D37" i="11"/>
  <c r="C37" i="11"/>
  <c r="L36" i="11"/>
  <c r="K36" i="11"/>
  <c r="J36" i="11"/>
  <c r="I36" i="11"/>
  <c r="H36" i="11"/>
  <c r="G36" i="11"/>
  <c r="F36" i="11"/>
  <c r="E36" i="11"/>
  <c r="D36" i="11"/>
  <c r="I34" i="11"/>
  <c r="G34" i="11"/>
  <c r="C32" i="11"/>
  <c r="M31" i="11"/>
  <c r="I28" i="11"/>
  <c r="G28" i="11"/>
  <c r="C26" i="11"/>
  <c r="M25" i="11"/>
  <c r="I22" i="11"/>
  <c r="G22" i="11"/>
  <c r="C20" i="11"/>
  <c r="M13" i="11"/>
  <c r="M7" i="11"/>
  <c r="L37" i="10"/>
  <c r="K37" i="10"/>
  <c r="J37" i="10"/>
  <c r="I37" i="10"/>
  <c r="H37" i="10"/>
  <c r="G37" i="10"/>
  <c r="F37" i="10"/>
  <c r="E37" i="10"/>
  <c r="D37" i="10"/>
  <c r="C37" i="10"/>
  <c r="M36" i="10"/>
  <c r="L36" i="10"/>
  <c r="K36" i="10"/>
  <c r="J36" i="10"/>
  <c r="I36" i="10"/>
  <c r="H36" i="10"/>
  <c r="G36" i="10"/>
  <c r="F36" i="10"/>
  <c r="E36" i="10"/>
  <c r="D36" i="10"/>
  <c r="G34" i="10"/>
  <c r="C32" i="10"/>
  <c r="N31" i="10"/>
  <c r="N25" i="10"/>
  <c r="G16" i="10"/>
  <c r="C14" i="10"/>
  <c r="N13" i="10"/>
  <c r="C8" i="10"/>
  <c r="N7" i="10"/>
  <c r="I34" i="9"/>
  <c r="G34" i="9"/>
  <c r="C32" i="9"/>
  <c r="D32" i="9" s="1"/>
  <c r="E32" i="9" s="1"/>
  <c r="F32" i="9" s="1"/>
  <c r="G32" i="9" s="1"/>
  <c r="H32" i="9" s="1"/>
  <c r="I32" i="9" s="1"/>
  <c r="J32" i="9" s="1"/>
  <c r="K32" i="9" s="1"/>
  <c r="L32" i="9" s="1"/>
  <c r="M31" i="9"/>
  <c r="I28" i="9"/>
  <c r="G28" i="9"/>
  <c r="C26" i="9"/>
  <c r="D26" i="9" s="1"/>
  <c r="E26" i="9" s="1"/>
  <c r="F26" i="9" s="1"/>
  <c r="G26" i="9" s="1"/>
  <c r="H26" i="9" s="1"/>
  <c r="I26" i="9" s="1"/>
  <c r="J26" i="9" s="1"/>
  <c r="K26" i="9" s="1"/>
  <c r="L26" i="9" s="1"/>
  <c r="M25" i="9"/>
  <c r="I22" i="9"/>
  <c r="G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19" i="9"/>
  <c r="I16" i="9"/>
  <c r="C14" i="9"/>
  <c r="D14" i="9" s="1"/>
  <c r="E14" i="9" s="1"/>
  <c r="F14" i="9" s="1"/>
  <c r="G14" i="9" s="1"/>
  <c r="H14" i="9" s="1"/>
  <c r="I14" i="9" s="1"/>
  <c r="J14" i="9" s="1"/>
  <c r="K14" i="9" s="1"/>
  <c r="L14" i="9" s="1"/>
  <c r="M13" i="9"/>
  <c r="G46" i="9"/>
  <c r="C44" i="9"/>
  <c r="D44" i="9" s="1"/>
  <c r="E44" i="9" s="1"/>
  <c r="F44" i="9" s="1"/>
  <c r="G44" i="9" s="1"/>
  <c r="H44" i="9" s="1"/>
  <c r="I44" i="9" s="1"/>
  <c r="J44" i="9" s="1"/>
  <c r="K44" i="9" s="1"/>
  <c r="L44" i="9" s="1"/>
  <c r="M43" i="9"/>
  <c r="I40" i="9"/>
  <c r="G40" i="9"/>
  <c r="C38" i="9"/>
  <c r="D38" i="9" s="1"/>
  <c r="E38" i="9" s="1"/>
  <c r="F38" i="9" s="1"/>
  <c r="G38" i="9" s="1"/>
  <c r="H38" i="9" s="1"/>
  <c r="I38" i="9" s="1"/>
  <c r="J38" i="9" s="1"/>
  <c r="K38" i="9" s="1"/>
  <c r="L38" i="9" s="1"/>
  <c r="M37" i="9"/>
  <c r="D26" i="11" l="1"/>
  <c r="E26" i="11" s="1"/>
  <c r="F26" i="11" s="1"/>
  <c r="G26" i="11" s="1"/>
  <c r="H26" i="11" s="1"/>
  <c r="I26" i="11" s="1"/>
  <c r="J26" i="11" s="1"/>
  <c r="K26" i="11" s="1"/>
  <c r="D20" i="11"/>
  <c r="E20" i="11" s="1"/>
  <c r="F20" i="11" s="1"/>
  <c r="G20" i="11" s="1"/>
  <c r="H20" i="11" s="1"/>
  <c r="I20" i="11" s="1"/>
  <c r="J20" i="11" s="1"/>
  <c r="K20" i="11" s="1"/>
  <c r="D32" i="11"/>
  <c r="E32" i="11" s="1"/>
  <c r="F32" i="11" s="1"/>
  <c r="G32" i="11" s="1"/>
  <c r="H32" i="11" s="1"/>
  <c r="I32" i="11" s="1"/>
  <c r="J32" i="11" s="1"/>
  <c r="K32" i="11" s="1"/>
  <c r="D14" i="10"/>
  <c r="E14" i="10" s="1"/>
  <c r="F14" i="10" s="1"/>
  <c r="G14" i="10" s="1"/>
  <c r="H14" i="10" s="1"/>
  <c r="I14" i="10" s="1"/>
  <c r="J14" i="10" s="1"/>
  <c r="K14" i="10" s="1"/>
  <c r="L14" i="10" s="1"/>
  <c r="M14" i="10" s="1"/>
  <c r="O32" i="10"/>
  <c r="M37" i="11"/>
  <c r="N37" i="10"/>
  <c r="N37" i="12"/>
  <c r="M37" i="13"/>
  <c r="D14" i="13"/>
  <c r="E14" i="13" s="1"/>
  <c r="F14" i="13" s="1"/>
  <c r="G14" i="13" s="1"/>
  <c r="H14" i="13" s="1"/>
  <c r="I14" i="13" s="1"/>
  <c r="J14" i="13" s="1"/>
  <c r="K14" i="13" s="1"/>
  <c r="L14" i="13" s="1"/>
  <c r="N36" i="12"/>
  <c r="M38" i="13"/>
  <c r="E14" i="12"/>
  <c r="F14" i="12" s="1"/>
  <c r="G14" i="12" s="1"/>
  <c r="H14" i="12" s="1"/>
  <c r="I14" i="12" s="1"/>
  <c r="J14" i="12" s="1"/>
  <c r="K14" i="12" s="1"/>
  <c r="L14" i="12" s="1"/>
  <c r="M14" i="12" s="1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M36" i="13"/>
  <c r="M39" i="13"/>
  <c r="N36" i="10"/>
  <c r="M38" i="11"/>
  <c r="D8" i="10"/>
  <c r="E8" i="10" s="1"/>
  <c r="F8" i="10" s="1"/>
  <c r="G8" i="10" s="1"/>
  <c r="H8" i="10" s="1"/>
  <c r="I8" i="10" s="1"/>
  <c r="J8" i="10" s="1"/>
  <c r="K8" i="10" s="1"/>
  <c r="L8" i="10" s="1"/>
  <c r="M8" i="10" s="1"/>
  <c r="D32" i="10"/>
  <c r="E32" i="10" s="1"/>
  <c r="F32" i="10" s="1"/>
  <c r="G32" i="10" s="1"/>
  <c r="H32" i="10" s="1"/>
  <c r="I32" i="10" s="1"/>
  <c r="J32" i="10" s="1"/>
  <c r="K32" i="10" s="1"/>
  <c r="L32" i="10" s="1"/>
  <c r="M32" i="10" s="1"/>
  <c r="M36" i="11"/>
  <c r="M39" i="11"/>
  <c r="G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19" i="1"/>
  <c r="G16" i="1"/>
  <c r="C14" i="1"/>
  <c r="N13" i="1"/>
  <c r="J10" i="1"/>
  <c r="G10" i="1"/>
  <c r="L20" i="11" l="1"/>
  <c r="O20" i="11"/>
  <c r="L32" i="11"/>
  <c r="N32" i="11" s="1"/>
  <c r="O32" i="11"/>
  <c r="N20" i="11"/>
  <c r="L26" i="11"/>
  <c r="N26" i="11" s="1"/>
  <c r="O26" i="11"/>
  <c r="O14" i="10"/>
  <c r="O8" i="10"/>
  <c r="D14" i="1"/>
  <c r="E14" i="1" s="1"/>
  <c r="F14" i="1" s="1"/>
  <c r="G14" i="1" s="1"/>
  <c r="H14" i="1" s="1"/>
  <c r="I14" i="1" s="1"/>
  <c r="J14" i="1" s="1"/>
  <c r="K14" i="1" s="1"/>
  <c r="L14" i="1" s="1"/>
  <c r="M14" i="1" s="1"/>
  <c r="K49" i="9"/>
  <c r="J49" i="9"/>
  <c r="I49" i="9"/>
  <c r="H49" i="9"/>
  <c r="G49" i="9"/>
  <c r="F49" i="9"/>
  <c r="E49" i="9"/>
  <c r="D49" i="9"/>
  <c r="C49" i="9"/>
  <c r="L48" i="9"/>
  <c r="K48" i="9"/>
  <c r="J48" i="9"/>
  <c r="I48" i="9"/>
  <c r="H48" i="9"/>
  <c r="G48" i="9"/>
  <c r="F48" i="9"/>
  <c r="E48" i="9"/>
  <c r="D48" i="9"/>
  <c r="C8" i="9"/>
  <c r="M7" i="9"/>
  <c r="M49" i="9" l="1"/>
  <c r="M48" i="9"/>
  <c r="D8" i="9"/>
  <c r="E8" i="9" s="1"/>
  <c r="F8" i="9" s="1"/>
  <c r="G8" i="9" s="1"/>
  <c r="H8" i="9" s="1"/>
  <c r="I8" i="9" s="1"/>
  <c r="J8" i="9" s="1"/>
  <c r="K8" i="9" s="1"/>
  <c r="L8" i="9" s="1"/>
  <c r="N7" i="1"/>
  <c r="M48" i="1"/>
  <c r="L48" i="1"/>
  <c r="K48" i="1"/>
  <c r="J48" i="1"/>
  <c r="I48" i="1"/>
  <c r="H48" i="1"/>
  <c r="G48" i="1"/>
  <c r="F48" i="1"/>
  <c r="E48" i="1"/>
  <c r="D48" i="1"/>
  <c r="L49" i="1"/>
  <c r="K49" i="1"/>
  <c r="J49" i="1"/>
  <c r="I49" i="1"/>
  <c r="H49" i="1"/>
  <c r="G49" i="1"/>
  <c r="F49" i="1"/>
  <c r="E49" i="1"/>
  <c r="D49" i="1"/>
  <c r="C49" i="1"/>
  <c r="C8" i="1"/>
  <c r="D8" i="1" s="1"/>
  <c r="E8" i="1" s="1"/>
  <c r="F8" i="1" s="1"/>
  <c r="M50" i="9" l="1"/>
  <c r="M51" i="9"/>
  <c r="G8" i="1"/>
  <c r="H8" i="1" s="1"/>
  <c r="I8" i="1" s="1"/>
  <c r="J8" i="1" s="1"/>
  <c r="K8" i="1" s="1"/>
  <c r="L8" i="1" s="1"/>
  <c r="M8" i="1" s="1"/>
  <c r="N48" i="1"/>
  <c r="N49" i="1"/>
</calcChain>
</file>

<file path=xl/sharedStrings.xml><?xml version="1.0" encoding="utf-8"?>
<sst xmlns="http://schemas.openxmlformats.org/spreadsheetml/2006/main" count="413" uniqueCount="45">
  <si>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</si>
  <si>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</si>
  <si>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</si>
  <si>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</si>
  <si>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</si>
  <si>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</si>
  <si>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</si>
  <si>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</si>
  <si>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</si>
  <si>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</si>
  <si>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</si>
  <si>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</si>
  <si>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</si>
  <si>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</si>
  <si>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</si>
  <si>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</si>
  <si>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Kierunek: Brzozowa &gt; Węglowa</t>
  </si>
  <si>
    <t xml:space="preserve"> Kierunek: Węglowa &gt; Brzozowa</t>
  </si>
  <si>
    <t xml:space="preserve"> Wieniecka (pętla)</t>
  </si>
  <si>
    <t xml:space="preserve"> Obwodowa (Wieniecka)</t>
  </si>
  <si>
    <t xml:space="preserve"> KAPITULNA (BOROWSKA)</t>
  </si>
  <si>
    <t xml:space="preserve"> Zbiegniewskiej (Żurawia)</t>
  </si>
  <si>
    <t xml:space="preserve"> Zbiegniewskiej (pawilon)</t>
  </si>
  <si>
    <t xml:space="preserve"> Kaliska (Dziewińska)</t>
  </si>
  <si>
    <t xml:space="preserve"> Kaliska (Dojazdowa)</t>
  </si>
  <si>
    <t xml:space="preserve"> WĘGLOWA</t>
  </si>
  <si>
    <t>Wieniec Zdrój (Brzozowa)</t>
  </si>
  <si>
    <t xml:space="preserve"> Kaliska (Żeromskiego)</t>
  </si>
  <si>
    <t xml:space="preserve"> Kaliska (Zbiegniewskiej)</t>
  </si>
  <si>
    <t xml:space="preserve"> Zbiegniewskiej (Wiejska)</t>
  </si>
  <si>
    <t xml:space="preserve"> Obwodowa</t>
  </si>
  <si>
    <t xml:space="preserve"> Wieniecka (Szpital)</t>
  </si>
  <si>
    <t>Węglowa</t>
  </si>
  <si>
    <t xml:space="preserve"> Rozkład sobotni</t>
  </si>
  <si>
    <t xml:space="preserve"> KALISKA 
 (ZBIEGNIEWSKIEJ)</t>
  </si>
  <si>
    <t xml:space="preserve"> Wieniec Zdrój
 (uzdrowisko)</t>
  </si>
  <si>
    <t xml:space="preserve"> WIENIEC ZDRÓJ 
 (BRZOZOWA)</t>
  </si>
  <si>
    <t xml:space="preserve"> ZBIEGNIEWSKIEJ
 (NOWCY)</t>
  </si>
  <si>
    <t xml:space="preserve"> OBWODOWA
 (KAPITULNA)</t>
  </si>
  <si>
    <t xml:space="preserve"> WIENIEC ZDRÓJ 
 (BRZOZOWA)</t>
  </si>
  <si>
    <t xml:space="preserve"> Rozkład niedzielny</t>
  </si>
  <si>
    <t xml:space="preserve"> Data badań: 10 kwietnia 2016 r.</t>
  </si>
  <si>
    <t xml:space="preserve"> Data badań: 21, 26 kwietnia 2016 r.</t>
  </si>
  <si>
    <t xml:space="preserve"> Data badań: 2, 9 kwietnia 2016 r.</t>
  </si>
  <si>
    <t xml:space="preserve"> Liczba pasażerów 
 w gminie Brześć  Kujawski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</si>
</sst>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</fills>
  <borders count="5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1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textRotation="90" wrapText="1"/>
    </xf>
    <xf numFmtId="0" fontId="3" fillId="0" borderId="23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12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6" fillId="0" borderId="19" xfId="0" applyFont="1" applyFill="1" applyBorder="1"/>
    <xf numFmtId="0" fontId="6" fillId="0" borderId="21" xfId="0" applyFont="1" applyFill="1" applyBorder="1"/>
    <xf numFmtId="0" fontId="6" fillId="0" borderId="0" xfId="0" applyFont="1" applyAlignment="1">
      <alignment vertical="center"/>
    </xf>
    <xf numFmtId="1" fontId="4" fillId="0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2" fontId="4" fillId="0" borderId="41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4" fillId="0" borderId="45" xfId="0" applyNumberFormat="1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0" fontId="13" fillId="0" borderId="51" xfId="2" applyFont="1" applyFill="1" applyBorder="1" applyAlignment="1">
      <alignment vertical="center"/>
    </xf>
    <xf numFmtId="0" fontId="14" fillId="0" borderId="36" xfId="2" applyFont="1" applyBorder="1" applyAlignment="1" applyProtection="1">
      <alignment horizontal="center" textRotation="90" wrapText="1"/>
      <protection hidden="1"/>
    </xf>
    <xf numFmtId="0" fontId="13" fillId="0" borderId="51" xfId="1" applyFont="1" applyFill="1" applyBorder="1" applyAlignment="1">
      <alignment vertical="center"/>
    </xf>
    <xf numFmtId="0" fontId="14" fillId="0" borderId="36" xfId="2" applyFont="1" applyBorder="1" applyAlignment="1" applyProtection="1">
      <alignment horizontal="center" textRotation="90" wrapText="1"/>
      <protection hidden="1"/>
    </xf>
    <xf numFmtId="0" fontId="14" fillId="0" borderId="36" xfId="2" applyFont="1" applyFill="1" applyBorder="1" applyAlignment="1" applyProtection="1">
      <alignment horizontal="center" textRotation="90" wrapText="1"/>
      <protection hidden="1"/>
    </xf>
    <xf numFmtId="0" fontId="14" fillId="0" borderId="52" xfId="1" applyFont="1" applyBorder="1" applyAlignment="1" applyProtection="1">
      <alignment horizontal="center" textRotation="90" wrapText="1"/>
      <protection hidden="1"/>
    </xf>
    <xf numFmtId="0" fontId="13" fillId="0" borderId="51" xfId="2" applyFont="1" applyFill="1" applyBorder="1" applyAlignment="1">
      <alignment vertical="center"/>
    </xf>
    <xf numFmtId="0" fontId="14" fillId="0" borderId="36" xfId="2" applyFont="1" applyBorder="1" applyAlignment="1" applyProtection="1">
      <alignment horizontal="center" textRotation="90" wrapText="1"/>
      <protection hidden="1"/>
    </xf>
    <xf numFmtId="0" fontId="14" fillId="0" borderId="36" xfId="2" applyFont="1" applyFill="1" applyBorder="1" applyAlignment="1" applyProtection="1">
      <alignment horizontal="center" textRotation="90" wrapText="1"/>
      <protection hidden="1"/>
    </xf>
    <xf numFmtId="0" fontId="13" fillId="0" borderId="51" xfId="1" applyFont="1" applyFill="1" applyBorder="1" applyAlignment="1">
      <alignment vertical="center"/>
    </xf>
    <xf numFmtId="0" fontId="14" fillId="0" borderId="52" xfId="1" applyFont="1" applyBorder="1" applyAlignment="1" applyProtection="1">
      <alignment horizontal="center" textRotation="90" wrapText="1"/>
      <protection hidden="1"/>
    </xf>
    <xf numFmtId="2" fontId="4" fillId="0" borderId="37" xfId="0" applyNumberFormat="1" applyFont="1" applyFill="1" applyBorder="1" applyAlignment="1">
      <alignment horizontal="center" vertical="center"/>
    </xf>
    <xf numFmtId="2" fontId="4" fillId="0" borderId="25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textRotation="90" wrapText="1"/>
    </xf>
    <xf numFmtId="2" fontId="3" fillId="4" borderId="49" xfId="2" applyNumberFormat="1" applyFont="1" applyFill="1" applyBorder="1" applyAlignment="1">
      <alignment horizontal="center" vertical="center"/>
    </xf>
    <xf numFmtId="2" fontId="3" fillId="4" borderId="47" xfId="2" applyNumberFormat="1" applyFont="1" applyFill="1" applyBorder="1" applyAlignment="1">
      <alignment horizontal="center" vertical="center"/>
    </xf>
    <xf numFmtId="2" fontId="3" fillId="0" borderId="47" xfId="2" applyNumberFormat="1" applyFont="1" applyFill="1" applyBorder="1" applyAlignment="1">
      <alignment horizontal="center" vertical="center"/>
    </xf>
    <xf numFmtId="2" fontId="3" fillId="0" borderId="50" xfId="2" applyNumberFormat="1" applyFont="1" applyBorder="1" applyAlignment="1">
      <alignment horizontal="center" vertical="center"/>
    </xf>
    <xf numFmtId="2" fontId="3" fillId="4" borderId="48" xfId="2" applyNumberFormat="1" applyFont="1" applyFill="1" applyBorder="1" applyAlignment="1">
      <alignment horizontal="center" vertical="center"/>
    </xf>
    <xf numFmtId="2" fontId="3" fillId="6" borderId="48" xfId="2" applyNumberFormat="1" applyFont="1" applyFill="1" applyBorder="1" applyAlignment="1">
      <alignment horizontal="center" vertical="center"/>
    </xf>
    <xf numFmtId="2" fontId="3" fillId="4" borderId="49" xfId="1" applyNumberFormat="1" applyFont="1" applyFill="1" applyBorder="1" applyAlignment="1">
      <alignment horizontal="center" vertical="center"/>
    </xf>
    <xf numFmtId="2" fontId="3" fillId="4" borderId="53" xfId="1" applyNumberFormat="1" applyFont="1" applyFill="1" applyBorder="1" applyAlignment="1">
      <alignment horizontal="center" vertical="center"/>
    </xf>
    <xf numFmtId="2" fontId="3" fillId="0" borderId="50" xfId="1" applyNumberFormat="1" applyFont="1" applyBorder="1" applyAlignment="1">
      <alignment horizontal="center" vertical="center"/>
    </xf>
    <xf numFmtId="2" fontId="3" fillId="4" borderId="48" xfId="1" applyNumberFormat="1" applyFont="1" applyFill="1" applyBorder="1" applyAlignment="1">
      <alignment horizontal="center" vertical="center"/>
    </xf>
    <xf numFmtId="0" fontId="5" fillId="0" borderId="54" xfId="1" applyFont="1" applyBorder="1" applyAlignment="1">
      <alignment horizontal="center" textRotation="90" wrapText="1"/>
    </xf>
    <xf numFmtId="0" fontId="10" fillId="4" borderId="30" xfId="1" applyFont="1" applyFill="1" applyBorder="1" applyAlignment="1">
      <alignment horizontal="center" vertical="center"/>
    </xf>
    <xf numFmtId="0" fontId="3" fillId="4" borderId="55" xfId="1" applyFont="1" applyFill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4" borderId="56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1" fillId="0" borderId="5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127"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zoomScaleNormal="100" workbookViewId="0">
      <pane xSplit="2" ySplit="5" topLeftCell="C6" activePane="bottomRight" state="frozen"/>
      <selection activeCell="D21" sqref="D21"/>
      <selection pane="topRight" activeCell="D21" sqref="D21"/>
      <selection pane="bottomLeft" activeCell="D21" sqref="D21"/>
      <selection pane="bottomRight" activeCell="D52" sqref="D52"/>
    </sheetView>
  </sheetViews>
  <sheetFormatPr defaultColWidth="9.140625" defaultRowHeight="15" x14ac:dyDescent="0.2"/>
  <cols>
    <col min="1" max="1" width="10.7109375" style="39" customWidth="1"/>
    <col min="2" max="2" width="7.7109375" style="39" customWidth="1"/>
    <col min="3" max="13" width="10.28515625" style="39" customWidth="1"/>
    <col min="14" max="14" width="11.7109375" style="39" customWidth="1"/>
    <col min="15" max="16" width="9.140625" style="105"/>
    <col min="17" max="16384" width="9.140625" style="39"/>
  </cols>
  <sheetData>
    <row r="1" spans="1:18" ht="21.95" customHeight="1" x14ac:dyDescent="0.2">
      <c r="A1" s="12" t="s">
        <v>15</v>
      </c>
      <c r="B1" s="34"/>
      <c r="C1" s="34"/>
      <c r="D1" s="34"/>
      <c r="E1" s="34"/>
      <c r="F1" s="35"/>
      <c r="G1" s="35"/>
      <c r="H1" s="36"/>
      <c r="I1" s="55" t="s">
        <v>42</v>
      </c>
      <c r="J1" s="13"/>
      <c r="K1" s="13"/>
      <c r="L1" s="13"/>
      <c r="M1" s="37"/>
      <c r="N1" s="38"/>
      <c r="O1"/>
      <c r="P1"/>
    </row>
    <row r="2" spans="1:18" ht="5.0999999999999996" customHeight="1" thickBot="1" x14ac:dyDescent="0.25">
      <c r="A2" s="14"/>
      <c r="B2" s="40"/>
      <c r="C2" s="40"/>
      <c r="D2" s="40"/>
      <c r="E2" s="40"/>
      <c r="F2" s="41"/>
      <c r="G2" s="41"/>
      <c r="H2" s="42"/>
      <c r="I2" s="41"/>
      <c r="J2" s="1"/>
      <c r="K2" s="40"/>
      <c r="L2" s="40"/>
      <c r="M2" s="40"/>
      <c r="N2" s="43"/>
      <c r="O2"/>
      <c r="P2"/>
    </row>
    <row r="3" spans="1:18" ht="21.95" customHeight="1" thickBot="1" x14ac:dyDescent="0.25">
      <c r="A3" s="14" t="s">
        <v>0</v>
      </c>
      <c r="B3" s="17">
        <v>11</v>
      </c>
      <c r="C3" s="2" t="s">
        <v>1</v>
      </c>
      <c r="D3" s="2"/>
      <c r="E3" s="2"/>
      <c r="F3" s="2"/>
      <c r="G3" s="2"/>
      <c r="H3" s="42"/>
      <c r="I3" s="71" t="s">
        <v>16</v>
      </c>
      <c r="J3" s="1"/>
      <c r="K3" s="40"/>
      <c r="L3" s="40"/>
      <c r="M3" s="40"/>
      <c r="N3" s="43"/>
      <c r="O3"/>
      <c r="P3"/>
    </row>
    <row r="4" spans="1:18" ht="5.0999999999999996" customHeight="1" thickBot="1" x14ac:dyDescent="0.3">
      <c r="A4" s="18"/>
      <c r="B4" s="19"/>
      <c r="C4" s="20"/>
      <c r="D4" s="20"/>
      <c r="E4" s="20"/>
      <c r="F4" s="44"/>
      <c r="G4" s="44"/>
      <c r="H4" s="21"/>
      <c r="I4" s="19"/>
      <c r="J4" s="19"/>
      <c r="K4" s="45"/>
      <c r="L4" s="45"/>
      <c r="M4" s="45"/>
      <c r="N4" s="46"/>
      <c r="O4"/>
      <c r="P4"/>
    </row>
    <row r="5" spans="1:18" s="56" customFormat="1" ht="114.95" customHeight="1" thickBot="1" x14ac:dyDescent="0.25">
      <c r="A5" s="23" t="s">
        <v>2</v>
      </c>
      <c r="B5" s="23" t="s">
        <v>3</v>
      </c>
      <c r="C5" s="78" t="s">
        <v>36</v>
      </c>
      <c r="D5" s="78" t="s">
        <v>35</v>
      </c>
      <c r="E5" s="72" t="s">
        <v>18</v>
      </c>
      <c r="F5" s="72" t="s">
        <v>19</v>
      </c>
      <c r="G5" s="72" t="s">
        <v>20</v>
      </c>
      <c r="H5" s="72" t="s">
        <v>21</v>
      </c>
      <c r="I5" s="72" t="s">
        <v>22</v>
      </c>
      <c r="J5" s="78" t="s">
        <v>34</v>
      </c>
      <c r="K5" s="72" t="s">
        <v>23</v>
      </c>
      <c r="L5" s="72" t="s">
        <v>24</v>
      </c>
      <c r="M5" s="72" t="s">
        <v>25</v>
      </c>
      <c r="N5" s="23" t="s">
        <v>14</v>
      </c>
      <c r="O5" s="96" t="s">
        <v>4</v>
      </c>
      <c r="P5" s="96" t="s">
        <v>44</v>
      </c>
    </row>
    <row r="6" spans="1:18" s="47" customFormat="1" ht="15.6" customHeight="1" x14ac:dyDescent="0.2">
      <c r="A6" s="57"/>
      <c r="B6" s="24" t="s">
        <v>5</v>
      </c>
      <c r="C6" s="25"/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</v>
      </c>
      <c r="L6" s="22">
        <v>1</v>
      </c>
      <c r="M6" s="29">
        <v>0</v>
      </c>
      <c r="N6" s="30" t="s">
        <v>6</v>
      </c>
      <c r="O6" s="97"/>
      <c r="P6" s="97"/>
      <c r="Q6" s="49"/>
      <c r="R6" s="49"/>
    </row>
    <row r="7" spans="1:18" s="47" customFormat="1" ht="15.6" customHeight="1" x14ac:dyDescent="0.2">
      <c r="A7" s="83">
        <v>6.06</v>
      </c>
      <c r="B7" s="27" t="s">
        <v>7</v>
      </c>
      <c r="C7" s="16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15"/>
      <c r="N7" s="31">
        <f>SUM(C7:L7)</f>
        <v>2</v>
      </c>
      <c r="O7" s="98"/>
      <c r="P7" s="98"/>
      <c r="Q7" s="49"/>
      <c r="R7" s="49"/>
    </row>
    <row r="8" spans="1:18" s="47" customFormat="1" ht="15.6" customHeight="1" x14ac:dyDescent="0.2">
      <c r="A8" s="106" t="s">
        <v>26</v>
      </c>
      <c r="B8" s="27" t="s">
        <v>8</v>
      </c>
      <c r="C8" s="16">
        <f>C7</f>
        <v>0</v>
      </c>
      <c r="D8" s="4">
        <f t="shared" ref="D8:M8" si="0">C8-D6+D7</f>
        <v>0</v>
      </c>
      <c r="E8" s="4">
        <f>D8-E6+E7</f>
        <v>1</v>
      </c>
      <c r="F8" s="4">
        <f>E8-F6+F7</f>
        <v>1</v>
      </c>
      <c r="G8" s="4">
        <f>F8-G6+G7</f>
        <v>1</v>
      </c>
      <c r="H8" s="4">
        <f t="shared" si="0"/>
        <v>1</v>
      </c>
      <c r="I8" s="4">
        <f t="shared" si="0"/>
        <v>1</v>
      </c>
      <c r="J8" s="4">
        <f t="shared" si="0"/>
        <v>2</v>
      </c>
      <c r="K8" s="4">
        <f t="shared" si="0"/>
        <v>1</v>
      </c>
      <c r="L8" s="4">
        <f t="shared" si="0"/>
        <v>0</v>
      </c>
      <c r="M8" s="4">
        <f t="shared" si="0"/>
        <v>0</v>
      </c>
      <c r="N8" s="32"/>
      <c r="O8" s="99">
        <f>MAX(C8:M8)</f>
        <v>2</v>
      </c>
      <c r="P8" s="99">
        <f>SUM(C7:D7)</f>
        <v>0</v>
      </c>
      <c r="Q8" s="49"/>
      <c r="R8" s="49"/>
    </row>
    <row r="9" spans="1:18" s="47" customFormat="1" ht="15.6" customHeight="1" x14ac:dyDescent="0.2">
      <c r="A9" s="107"/>
      <c r="B9" s="27" t="s">
        <v>9</v>
      </c>
      <c r="C9" s="86"/>
      <c r="D9" s="87"/>
      <c r="E9" s="87"/>
      <c r="F9" s="87"/>
      <c r="G9" s="5">
        <v>6.15</v>
      </c>
      <c r="H9" s="87"/>
      <c r="I9" s="87"/>
      <c r="J9" s="5">
        <v>6.19</v>
      </c>
      <c r="K9" s="87"/>
      <c r="L9" s="87"/>
      <c r="M9" s="88">
        <v>6.24</v>
      </c>
      <c r="N9" s="33">
        <v>18</v>
      </c>
      <c r="O9" s="98"/>
      <c r="P9" s="98"/>
      <c r="Q9" s="49"/>
      <c r="R9" s="49"/>
    </row>
    <row r="10" spans="1:18" s="47" customFormat="1" ht="15.6" customHeight="1" x14ac:dyDescent="0.2">
      <c r="A10" s="108"/>
      <c r="B10" s="28" t="s">
        <v>10</v>
      </c>
      <c r="C10" s="89">
        <v>6.06</v>
      </c>
      <c r="D10" s="90"/>
      <c r="E10" s="90"/>
      <c r="F10" s="90"/>
      <c r="G10" s="6">
        <f>G9</f>
        <v>6.15</v>
      </c>
      <c r="H10" s="90"/>
      <c r="I10" s="90"/>
      <c r="J10" s="6">
        <f>J9</f>
        <v>6.19</v>
      </c>
      <c r="K10" s="90"/>
      <c r="L10" s="90"/>
      <c r="M10" s="91"/>
      <c r="N10" s="32"/>
      <c r="O10" s="100"/>
      <c r="P10" s="100"/>
      <c r="Q10" s="49"/>
      <c r="R10" s="49"/>
    </row>
    <row r="11" spans="1:18" s="47" customFormat="1" ht="15.6" customHeight="1" thickBot="1" x14ac:dyDescent="0.25">
      <c r="A11" s="84">
        <v>110</v>
      </c>
      <c r="B11" s="51" t="s">
        <v>11</v>
      </c>
      <c r="C11" s="58"/>
      <c r="D11" s="52"/>
      <c r="E11" s="52"/>
      <c r="F11" s="52"/>
      <c r="G11" s="52"/>
      <c r="H11" s="52"/>
      <c r="I11" s="52"/>
      <c r="J11" s="52"/>
      <c r="K11" s="52"/>
      <c r="L11" s="52"/>
      <c r="M11" s="53"/>
      <c r="N11" s="54"/>
      <c r="O11" s="101"/>
      <c r="P11" s="101"/>
      <c r="Q11" s="49"/>
      <c r="R11" s="49"/>
    </row>
    <row r="12" spans="1:18" ht="15.6" customHeight="1" x14ac:dyDescent="0.2">
      <c r="A12" s="82"/>
      <c r="B12" s="24" t="s">
        <v>5</v>
      </c>
      <c r="C12" s="25"/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1</v>
      </c>
      <c r="J12" s="22">
        <v>0</v>
      </c>
      <c r="K12" s="22">
        <v>2</v>
      </c>
      <c r="L12" s="22">
        <v>1</v>
      </c>
      <c r="M12" s="29">
        <v>0</v>
      </c>
      <c r="N12" s="30" t="s">
        <v>6</v>
      </c>
      <c r="O12" s="97"/>
      <c r="P12" s="97"/>
      <c r="Q12" s="49"/>
      <c r="R12" s="49"/>
    </row>
    <row r="13" spans="1:18" ht="15.6" customHeight="1" x14ac:dyDescent="0.2">
      <c r="A13" s="83">
        <v>7.05</v>
      </c>
      <c r="B13" s="27" t="s">
        <v>7</v>
      </c>
      <c r="C13" s="16">
        <v>0</v>
      </c>
      <c r="D13" s="3">
        <v>0</v>
      </c>
      <c r="E13" s="3">
        <v>2</v>
      </c>
      <c r="F13" s="3">
        <v>1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15"/>
      <c r="N13" s="31">
        <f>SUM(C13:L13)</f>
        <v>4</v>
      </c>
      <c r="O13" s="98"/>
      <c r="P13" s="98"/>
      <c r="Q13" s="49"/>
      <c r="R13" s="49"/>
    </row>
    <row r="14" spans="1:18" ht="15.6" customHeight="1" x14ac:dyDescent="0.2">
      <c r="A14" s="106" t="s">
        <v>26</v>
      </c>
      <c r="B14" s="27" t="s">
        <v>8</v>
      </c>
      <c r="C14" s="16">
        <f>C13</f>
        <v>0</v>
      </c>
      <c r="D14" s="4">
        <f t="shared" ref="D14" si="1">C14-D12+D13</f>
        <v>0</v>
      </c>
      <c r="E14" s="4">
        <f>D14-E12+E13</f>
        <v>2</v>
      </c>
      <c r="F14" s="4">
        <f>E14-F12+F13</f>
        <v>3</v>
      </c>
      <c r="G14" s="4">
        <f>F14-G12+G13</f>
        <v>3</v>
      </c>
      <c r="H14" s="4">
        <f t="shared" ref="H14" si="2">G14-H12+H13</f>
        <v>3</v>
      </c>
      <c r="I14" s="4">
        <f t="shared" ref="I14" si="3">H14-I12+I13</f>
        <v>2</v>
      </c>
      <c r="J14" s="4">
        <f t="shared" ref="J14" si="4">I14-J12+J13</f>
        <v>3</v>
      </c>
      <c r="K14" s="4">
        <f t="shared" ref="K14" si="5">J14-K12+K13</f>
        <v>1</v>
      </c>
      <c r="L14" s="4">
        <f t="shared" ref="L14" si="6">K14-L12+L13</f>
        <v>0</v>
      </c>
      <c r="M14" s="4">
        <f t="shared" ref="M14" si="7">L14-M12+M13</f>
        <v>0</v>
      </c>
      <c r="N14" s="32"/>
      <c r="O14" s="99">
        <f>MAX(C14:M14)</f>
        <v>3</v>
      </c>
      <c r="P14" s="99">
        <f>SUM(C13:D13)</f>
        <v>0</v>
      </c>
      <c r="Q14" s="49"/>
      <c r="R14" s="49"/>
    </row>
    <row r="15" spans="1:18" ht="15.6" customHeight="1" x14ac:dyDescent="0.2">
      <c r="A15" s="107"/>
      <c r="B15" s="27" t="s">
        <v>9</v>
      </c>
      <c r="C15" s="86"/>
      <c r="D15" s="87"/>
      <c r="E15" s="87"/>
      <c r="F15" s="87"/>
      <c r="G15" s="5">
        <v>7.13</v>
      </c>
      <c r="H15" s="87"/>
      <c r="I15" s="87"/>
      <c r="J15" s="5">
        <v>7.18</v>
      </c>
      <c r="K15" s="87"/>
      <c r="L15" s="87"/>
      <c r="M15" s="88">
        <v>7.23</v>
      </c>
      <c r="N15" s="33">
        <v>18</v>
      </c>
      <c r="O15" s="98"/>
      <c r="P15" s="98"/>
      <c r="Q15" s="49"/>
      <c r="R15" s="49"/>
    </row>
    <row r="16" spans="1:18" ht="15.6" customHeight="1" x14ac:dyDescent="0.2">
      <c r="A16" s="108"/>
      <c r="B16" s="28" t="s">
        <v>10</v>
      </c>
      <c r="C16" s="89">
        <v>7.05</v>
      </c>
      <c r="D16" s="90"/>
      <c r="E16" s="90"/>
      <c r="F16" s="90"/>
      <c r="G16" s="6">
        <f>G15</f>
        <v>7.13</v>
      </c>
      <c r="H16" s="90"/>
      <c r="I16" s="90"/>
      <c r="J16" s="6">
        <v>7.19</v>
      </c>
      <c r="K16" s="90"/>
      <c r="L16" s="90"/>
      <c r="M16" s="91"/>
      <c r="N16" s="32"/>
      <c r="O16" s="100"/>
      <c r="P16" s="100"/>
      <c r="Q16" s="49"/>
      <c r="R16" s="49"/>
    </row>
    <row r="17" spans="1:18" ht="15.6" customHeight="1" thickBot="1" x14ac:dyDescent="0.25">
      <c r="A17" s="84">
        <v>110</v>
      </c>
      <c r="B17" s="51" t="s">
        <v>11</v>
      </c>
      <c r="C17" s="58"/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4"/>
      <c r="O17" s="101"/>
      <c r="P17" s="101"/>
      <c r="Q17" s="49"/>
      <c r="R17" s="49"/>
    </row>
    <row r="18" spans="1:18" ht="15.6" customHeight="1" x14ac:dyDescent="0.2">
      <c r="A18" s="82"/>
      <c r="B18" s="24" t="s">
        <v>5</v>
      </c>
      <c r="C18" s="25"/>
      <c r="D18" s="22">
        <v>0</v>
      </c>
      <c r="E18" s="22">
        <v>0</v>
      </c>
      <c r="F18" s="22">
        <v>0</v>
      </c>
      <c r="G18" s="22">
        <v>0</v>
      </c>
      <c r="H18" s="22">
        <v>2</v>
      </c>
      <c r="I18" s="22">
        <v>2</v>
      </c>
      <c r="J18" s="22">
        <v>3</v>
      </c>
      <c r="K18" s="22">
        <v>2</v>
      </c>
      <c r="L18" s="22">
        <v>5</v>
      </c>
      <c r="M18" s="29">
        <v>1</v>
      </c>
      <c r="N18" s="30" t="s">
        <v>6</v>
      </c>
      <c r="O18" s="97"/>
      <c r="P18" s="97"/>
      <c r="Q18" s="49"/>
      <c r="R18" s="49"/>
    </row>
    <row r="19" spans="1:18" ht="15.6" customHeight="1" x14ac:dyDescent="0.2">
      <c r="A19" s="83">
        <v>8.3000000000000007</v>
      </c>
      <c r="B19" s="27" t="s">
        <v>7</v>
      </c>
      <c r="C19" s="16">
        <v>3</v>
      </c>
      <c r="D19" s="3">
        <v>0</v>
      </c>
      <c r="E19" s="3">
        <v>3</v>
      </c>
      <c r="F19" s="3">
        <v>0</v>
      </c>
      <c r="G19" s="3">
        <v>1</v>
      </c>
      <c r="H19" s="3">
        <v>0</v>
      </c>
      <c r="I19" s="3">
        <v>2</v>
      </c>
      <c r="J19" s="3">
        <v>5</v>
      </c>
      <c r="K19" s="3">
        <v>1</v>
      </c>
      <c r="L19" s="3">
        <v>0</v>
      </c>
      <c r="M19" s="15"/>
      <c r="N19" s="31">
        <f>SUM(C19:L19)</f>
        <v>15</v>
      </c>
      <c r="O19" s="98"/>
      <c r="P19" s="98"/>
      <c r="Q19" s="49"/>
      <c r="R19" s="49"/>
    </row>
    <row r="20" spans="1:18" ht="15.6" customHeight="1" x14ac:dyDescent="0.2">
      <c r="A20" s="106" t="s">
        <v>26</v>
      </c>
      <c r="B20" s="27" t="s">
        <v>8</v>
      </c>
      <c r="C20" s="16">
        <f>C19</f>
        <v>3</v>
      </c>
      <c r="D20" s="4">
        <f t="shared" ref="D20" si="8">C20-D18+D19</f>
        <v>3</v>
      </c>
      <c r="E20" s="4">
        <f>D20-E18+E19</f>
        <v>6</v>
      </c>
      <c r="F20" s="4">
        <f>E20-F18+F19</f>
        <v>6</v>
      </c>
      <c r="G20" s="4">
        <f>F20-G18+G19</f>
        <v>7</v>
      </c>
      <c r="H20" s="4">
        <f t="shared" ref="H20" si="9">G20-H18+H19</f>
        <v>5</v>
      </c>
      <c r="I20" s="4">
        <f t="shared" ref="I20" si="10">H20-I18+I19</f>
        <v>5</v>
      </c>
      <c r="J20" s="4">
        <f t="shared" ref="J20" si="11">I20-J18+J19</f>
        <v>7</v>
      </c>
      <c r="K20" s="4">
        <f t="shared" ref="K20" si="12">J20-K18+K19</f>
        <v>6</v>
      </c>
      <c r="L20" s="4">
        <f t="shared" ref="L20" si="13">K20-L18+L19</f>
        <v>1</v>
      </c>
      <c r="M20" s="4">
        <f t="shared" ref="M20" si="14">L20-M18+M19</f>
        <v>0</v>
      </c>
      <c r="N20" s="32"/>
      <c r="O20" s="99">
        <f>MAX(C20:M20)</f>
        <v>7</v>
      </c>
      <c r="P20" s="99">
        <f>SUM(C19:D19)</f>
        <v>3</v>
      </c>
      <c r="Q20" s="49"/>
      <c r="R20" s="49"/>
    </row>
    <row r="21" spans="1:18" ht="15.6" customHeight="1" x14ac:dyDescent="0.2">
      <c r="A21" s="107"/>
      <c r="B21" s="27" t="s">
        <v>9</v>
      </c>
      <c r="C21" s="86"/>
      <c r="D21" s="87"/>
      <c r="E21" s="87"/>
      <c r="F21" s="87"/>
      <c r="G21" s="5">
        <v>8.3800000000000008</v>
      </c>
      <c r="H21" s="87"/>
      <c r="I21" s="87"/>
      <c r="J21" s="5">
        <v>8.43</v>
      </c>
      <c r="K21" s="87"/>
      <c r="L21" s="87"/>
      <c r="M21" s="88">
        <v>8.48</v>
      </c>
      <c r="N21" s="33">
        <v>18</v>
      </c>
      <c r="O21" s="98"/>
      <c r="P21" s="98"/>
      <c r="Q21" s="49"/>
      <c r="R21" s="49"/>
    </row>
    <row r="22" spans="1:18" ht="15.6" customHeight="1" x14ac:dyDescent="0.2">
      <c r="A22" s="108"/>
      <c r="B22" s="28" t="s">
        <v>10</v>
      </c>
      <c r="C22" s="89">
        <v>8.3000000000000007</v>
      </c>
      <c r="D22" s="90"/>
      <c r="E22" s="90"/>
      <c r="F22" s="90"/>
      <c r="G22" s="6">
        <f>G21</f>
        <v>8.3800000000000008</v>
      </c>
      <c r="H22" s="90"/>
      <c r="I22" s="90"/>
      <c r="J22" s="6">
        <v>8.44</v>
      </c>
      <c r="K22" s="90"/>
      <c r="L22" s="90"/>
      <c r="M22" s="91"/>
      <c r="N22" s="32"/>
      <c r="O22" s="100"/>
      <c r="P22" s="100"/>
      <c r="Q22" s="49"/>
      <c r="R22" s="49"/>
    </row>
    <row r="23" spans="1:18" ht="15.6" customHeight="1" thickBot="1" x14ac:dyDescent="0.25">
      <c r="A23" s="84">
        <v>110</v>
      </c>
      <c r="B23" s="51" t="s">
        <v>11</v>
      </c>
      <c r="C23" s="58"/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4"/>
      <c r="O23" s="101"/>
      <c r="P23" s="101"/>
      <c r="Q23" s="49"/>
      <c r="R23" s="49"/>
    </row>
    <row r="24" spans="1:18" ht="15.6" customHeight="1" x14ac:dyDescent="0.2">
      <c r="A24" s="82"/>
      <c r="B24" s="24" t="s">
        <v>5</v>
      </c>
      <c r="C24" s="25"/>
      <c r="D24" s="22">
        <v>0</v>
      </c>
      <c r="E24" s="22">
        <v>0</v>
      </c>
      <c r="F24" s="22">
        <v>0</v>
      </c>
      <c r="G24" s="22">
        <v>0</v>
      </c>
      <c r="H24" s="22">
        <v>7</v>
      </c>
      <c r="I24" s="22">
        <v>3</v>
      </c>
      <c r="J24" s="22">
        <v>3</v>
      </c>
      <c r="K24" s="22">
        <v>0</v>
      </c>
      <c r="L24" s="22">
        <v>2</v>
      </c>
      <c r="M24" s="29">
        <v>7</v>
      </c>
      <c r="N24" s="30" t="s">
        <v>6</v>
      </c>
      <c r="O24" s="97"/>
      <c r="P24" s="97"/>
      <c r="Q24" s="49"/>
      <c r="R24" s="49"/>
    </row>
    <row r="25" spans="1:18" ht="15.6" customHeight="1" x14ac:dyDescent="0.2">
      <c r="A25" s="83">
        <v>14.06</v>
      </c>
      <c r="B25" s="27" t="s">
        <v>7</v>
      </c>
      <c r="C25" s="16">
        <v>9</v>
      </c>
      <c r="D25" s="3">
        <v>0</v>
      </c>
      <c r="E25" s="3">
        <v>8</v>
      </c>
      <c r="F25" s="3">
        <v>4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15"/>
      <c r="N25" s="31">
        <f>SUM(C25:L25)</f>
        <v>22</v>
      </c>
      <c r="O25" s="98"/>
      <c r="P25" s="98"/>
      <c r="Q25" s="49"/>
      <c r="R25" s="49"/>
    </row>
    <row r="26" spans="1:18" ht="15.6" customHeight="1" x14ac:dyDescent="0.2">
      <c r="A26" s="106" t="s">
        <v>26</v>
      </c>
      <c r="B26" s="27" t="s">
        <v>8</v>
      </c>
      <c r="C26" s="16">
        <f>C25</f>
        <v>9</v>
      </c>
      <c r="D26" s="4">
        <f t="shared" ref="D26" si="15">C26-D24+D25</f>
        <v>9</v>
      </c>
      <c r="E26" s="4">
        <f>D26-E24+E25</f>
        <v>17</v>
      </c>
      <c r="F26" s="4">
        <f>E26-F24+F25</f>
        <v>21</v>
      </c>
      <c r="G26" s="4">
        <f>F26-G24+G25</f>
        <v>21</v>
      </c>
      <c r="H26" s="4">
        <f t="shared" ref="H26:M26" si="16">G26-H24+H25</f>
        <v>14</v>
      </c>
      <c r="I26" s="4">
        <f t="shared" si="16"/>
        <v>11</v>
      </c>
      <c r="J26" s="4">
        <f t="shared" si="16"/>
        <v>9</v>
      </c>
      <c r="K26" s="4">
        <f t="shared" si="16"/>
        <v>9</v>
      </c>
      <c r="L26" s="4">
        <f t="shared" si="16"/>
        <v>7</v>
      </c>
      <c r="M26" s="4">
        <f t="shared" si="16"/>
        <v>0</v>
      </c>
      <c r="N26" s="32"/>
      <c r="O26" s="99">
        <f>MAX(C26:M26)</f>
        <v>21</v>
      </c>
      <c r="P26" s="99">
        <f>SUM(C25:D25)</f>
        <v>9</v>
      </c>
      <c r="Q26" s="49"/>
      <c r="R26" s="49"/>
    </row>
    <row r="27" spans="1:18" ht="15.6" customHeight="1" x14ac:dyDescent="0.2">
      <c r="A27" s="107"/>
      <c r="B27" s="27" t="s">
        <v>9</v>
      </c>
      <c r="C27" s="86"/>
      <c r="D27" s="87"/>
      <c r="E27" s="87"/>
      <c r="F27" s="87"/>
      <c r="G27" s="5">
        <v>14.14</v>
      </c>
      <c r="H27" s="87"/>
      <c r="I27" s="87"/>
      <c r="J27" s="5">
        <v>14.19</v>
      </c>
      <c r="K27" s="87"/>
      <c r="L27" s="87"/>
      <c r="M27" s="88">
        <v>14.23</v>
      </c>
      <c r="N27" s="33">
        <v>17</v>
      </c>
      <c r="O27" s="98"/>
      <c r="P27" s="98"/>
      <c r="Q27" s="49"/>
      <c r="R27" s="49"/>
    </row>
    <row r="28" spans="1:18" ht="15.6" customHeight="1" x14ac:dyDescent="0.2">
      <c r="A28" s="108"/>
      <c r="B28" s="28" t="s">
        <v>10</v>
      </c>
      <c r="C28" s="89">
        <v>14.06</v>
      </c>
      <c r="D28" s="90"/>
      <c r="E28" s="90"/>
      <c r="F28" s="90"/>
      <c r="G28" s="6">
        <f>G27</f>
        <v>14.14</v>
      </c>
      <c r="H28" s="90"/>
      <c r="I28" s="90"/>
      <c r="J28" s="6">
        <f>J27</f>
        <v>14.19</v>
      </c>
      <c r="K28" s="90"/>
      <c r="L28" s="90"/>
      <c r="M28" s="91"/>
      <c r="N28" s="32"/>
      <c r="O28" s="100"/>
      <c r="P28" s="100"/>
      <c r="Q28" s="49"/>
      <c r="R28" s="49"/>
    </row>
    <row r="29" spans="1:18" ht="15.6" customHeight="1" thickBot="1" x14ac:dyDescent="0.25">
      <c r="A29" s="84">
        <v>110</v>
      </c>
      <c r="B29" s="51" t="s">
        <v>11</v>
      </c>
      <c r="C29" s="58"/>
      <c r="D29" s="52"/>
      <c r="E29" s="52"/>
      <c r="F29" s="52"/>
      <c r="G29" s="52"/>
      <c r="H29" s="52"/>
      <c r="I29" s="52"/>
      <c r="J29" s="52"/>
      <c r="K29" s="52"/>
      <c r="L29" s="52"/>
      <c r="M29" s="53"/>
      <c r="N29" s="54"/>
      <c r="O29" s="101"/>
      <c r="P29" s="101"/>
      <c r="Q29" s="49"/>
      <c r="R29" s="49"/>
    </row>
    <row r="30" spans="1:18" ht="15.6" customHeight="1" x14ac:dyDescent="0.2">
      <c r="A30" s="82"/>
      <c r="B30" s="24" t="s">
        <v>5</v>
      </c>
      <c r="C30" s="25"/>
      <c r="D30" s="22">
        <v>0</v>
      </c>
      <c r="E30" s="22">
        <v>2</v>
      </c>
      <c r="F30" s="22">
        <v>0</v>
      </c>
      <c r="G30" s="22">
        <v>0</v>
      </c>
      <c r="H30" s="22">
        <v>1</v>
      </c>
      <c r="I30" s="22">
        <v>3</v>
      </c>
      <c r="J30" s="22">
        <v>1</v>
      </c>
      <c r="K30" s="22">
        <v>4</v>
      </c>
      <c r="L30" s="22">
        <v>4</v>
      </c>
      <c r="M30" s="29">
        <v>1</v>
      </c>
      <c r="N30" s="30" t="s">
        <v>6</v>
      </c>
      <c r="O30" s="97"/>
      <c r="P30" s="97"/>
      <c r="Q30" s="49"/>
      <c r="R30" s="49"/>
    </row>
    <row r="31" spans="1:18" ht="15.6" customHeight="1" x14ac:dyDescent="0.2">
      <c r="A31" s="83">
        <v>15.1</v>
      </c>
      <c r="B31" s="27" t="s">
        <v>7</v>
      </c>
      <c r="C31" s="16">
        <v>5</v>
      </c>
      <c r="D31" s="3">
        <v>1</v>
      </c>
      <c r="E31" s="3">
        <v>4</v>
      </c>
      <c r="F31" s="3">
        <v>3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15"/>
      <c r="N31" s="31">
        <f>SUM(C31:L31)</f>
        <v>16</v>
      </c>
      <c r="O31" s="98"/>
      <c r="P31" s="98"/>
      <c r="Q31" s="49"/>
      <c r="R31" s="49"/>
    </row>
    <row r="32" spans="1:18" ht="15.6" customHeight="1" x14ac:dyDescent="0.2">
      <c r="A32" s="106" t="s">
        <v>26</v>
      </c>
      <c r="B32" s="27" t="s">
        <v>8</v>
      </c>
      <c r="C32" s="16">
        <f>C31</f>
        <v>5</v>
      </c>
      <c r="D32" s="4">
        <f t="shared" ref="D32" si="17">C32-D30+D31</f>
        <v>6</v>
      </c>
      <c r="E32" s="4">
        <f>D32-E30+E31</f>
        <v>8</v>
      </c>
      <c r="F32" s="4">
        <f>E32-F30+F31</f>
        <v>11</v>
      </c>
      <c r="G32" s="4">
        <f>F32-G30+G31</f>
        <v>12</v>
      </c>
      <c r="H32" s="4">
        <f t="shared" ref="H32:M32" si="18">G32-H30+H31</f>
        <v>11</v>
      </c>
      <c r="I32" s="4">
        <f t="shared" si="18"/>
        <v>8</v>
      </c>
      <c r="J32" s="4">
        <f t="shared" si="18"/>
        <v>8</v>
      </c>
      <c r="K32" s="4">
        <f t="shared" si="18"/>
        <v>5</v>
      </c>
      <c r="L32" s="4">
        <f t="shared" si="18"/>
        <v>1</v>
      </c>
      <c r="M32" s="4">
        <f t="shared" si="18"/>
        <v>0</v>
      </c>
      <c r="N32" s="32"/>
      <c r="O32" s="99">
        <f>MAX(C32:M32)</f>
        <v>12</v>
      </c>
      <c r="P32" s="99">
        <f>SUM(C31:D31)</f>
        <v>6</v>
      </c>
      <c r="Q32" s="49"/>
      <c r="R32" s="49"/>
    </row>
    <row r="33" spans="1:18" ht="15.6" customHeight="1" x14ac:dyDescent="0.2">
      <c r="A33" s="107"/>
      <c r="B33" s="27" t="s">
        <v>9</v>
      </c>
      <c r="C33" s="86"/>
      <c r="D33" s="87"/>
      <c r="E33" s="87"/>
      <c r="F33" s="87"/>
      <c r="G33" s="5">
        <v>15.18</v>
      </c>
      <c r="H33" s="87"/>
      <c r="I33" s="87"/>
      <c r="J33" s="5">
        <v>15.24</v>
      </c>
      <c r="K33" s="87"/>
      <c r="L33" s="87"/>
      <c r="M33" s="88">
        <v>15.29</v>
      </c>
      <c r="N33" s="33">
        <v>19</v>
      </c>
      <c r="O33" s="98"/>
      <c r="P33" s="98"/>
      <c r="Q33" s="49"/>
      <c r="R33" s="49"/>
    </row>
    <row r="34" spans="1:18" ht="15.6" customHeight="1" x14ac:dyDescent="0.2">
      <c r="A34" s="108"/>
      <c r="B34" s="28" t="s">
        <v>10</v>
      </c>
      <c r="C34" s="89">
        <v>15.1</v>
      </c>
      <c r="D34" s="90"/>
      <c r="E34" s="90"/>
      <c r="F34" s="90"/>
      <c r="G34" s="6">
        <v>15.19</v>
      </c>
      <c r="H34" s="90"/>
      <c r="I34" s="90"/>
      <c r="J34" s="6">
        <f>J33</f>
        <v>15.24</v>
      </c>
      <c r="K34" s="90"/>
      <c r="L34" s="90"/>
      <c r="M34" s="91"/>
      <c r="N34" s="32"/>
      <c r="O34" s="100"/>
      <c r="P34" s="100"/>
      <c r="Q34" s="49"/>
      <c r="R34" s="49"/>
    </row>
    <row r="35" spans="1:18" ht="15.6" customHeight="1" thickBot="1" x14ac:dyDescent="0.25">
      <c r="A35" s="84">
        <v>110</v>
      </c>
      <c r="B35" s="51" t="s">
        <v>11</v>
      </c>
      <c r="C35" s="58"/>
      <c r="D35" s="52"/>
      <c r="E35" s="52"/>
      <c r="F35" s="52"/>
      <c r="G35" s="52"/>
      <c r="H35" s="52"/>
      <c r="I35" s="52"/>
      <c r="J35" s="52"/>
      <c r="K35" s="52"/>
      <c r="L35" s="52"/>
      <c r="M35" s="53"/>
      <c r="N35" s="54"/>
      <c r="O35" s="101"/>
      <c r="P35" s="101"/>
      <c r="Q35" s="49"/>
      <c r="R35" s="49"/>
    </row>
    <row r="36" spans="1:18" ht="15.6" customHeight="1" x14ac:dyDescent="0.2">
      <c r="A36" s="82"/>
      <c r="B36" s="24" t="s">
        <v>5</v>
      </c>
      <c r="C36" s="25"/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2</v>
      </c>
      <c r="J36" s="22">
        <v>3</v>
      </c>
      <c r="K36" s="22">
        <v>2</v>
      </c>
      <c r="L36" s="22">
        <v>0</v>
      </c>
      <c r="M36" s="29">
        <v>5</v>
      </c>
      <c r="N36" s="30" t="s">
        <v>6</v>
      </c>
      <c r="O36" s="97"/>
      <c r="P36" s="97"/>
      <c r="Q36" s="49"/>
      <c r="R36" s="49"/>
    </row>
    <row r="37" spans="1:18" ht="15.6" customHeight="1" x14ac:dyDescent="0.2">
      <c r="A37" s="83">
        <v>16.100000000000001</v>
      </c>
      <c r="B37" s="27" t="s">
        <v>7</v>
      </c>
      <c r="C37" s="16">
        <v>6</v>
      </c>
      <c r="D37" s="3">
        <v>0</v>
      </c>
      <c r="E37" s="3">
        <v>1</v>
      </c>
      <c r="F37" s="3">
        <v>0</v>
      </c>
      <c r="G37" s="3">
        <v>0</v>
      </c>
      <c r="H37" s="3">
        <v>3</v>
      </c>
      <c r="I37" s="3">
        <v>0</v>
      </c>
      <c r="J37" s="3">
        <v>1</v>
      </c>
      <c r="K37" s="3">
        <v>1</v>
      </c>
      <c r="L37" s="3">
        <v>2</v>
      </c>
      <c r="M37" s="15"/>
      <c r="N37" s="31">
        <f>SUM(C37:L37)</f>
        <v>14</v>
      </c>
      <c r="O37" s="98"/>
      <c r="P37" s="98"/>
      <c r="Q37" s="49"/>
      <c r="R37" s="49"/>
    </row>
    <row r="38" spans="1:18" ht="15.6" customHeight="1" x14ac:dyDescent="0.2">
      <c r="A38" s="106" t="s">
        <v>26</v>
      </c>
      <c r="B38" s="27" t="s">
        <v>8</v>
      </c>
      <c r="C38" s="16">
        <f>C37</f>
        <v>6</v>
      </c>
      <c r="D38" s="4">
        <f t="shared" ref="D38" si="19">C38-D36+D37</f>
        <v>6</v>
      </c>
      <c r="E38" s="4">
        <f>D38-E36+E37</f>
        <v>7</v>
      </c>
      <c r="F38" s="4">
        <f>E38-F36+F37</f>
        <v>6</v>
      </c>
      <c r="G38" s="4">
        <f>F38-G36+G37</f>
        <v>6</v>
      </c>
      <c r="H38" s="4">
        <f t="shared" ref="H38:M38" si="20">G38-H36+H37</f>
        <v>8</v>
      </c>
      <c r="I38" s="4">
        <f t="shared" si="20"/>
        <v>6</v>
      </c>
      <c r="J38" s="4">
        <f t="shared" si="20"/>
        <v>4</v>
      </c>
      <c r="K38" s="4">
        <f t="shared" si="20"/>
        <v>3</v>
      </c>
      <c r="L38" s="4">
        <f t="shared" si="20"/>
        <v>5</v>
      </c>
      <c r="M38" s="4">
        <f t="shared" si="20"/>
        <v>0</v>
      </c>
      <c r="N38" s="32"/>
      <c r="O38" s="99">
        <f>MAX(C38:M38)</f>
        <v>8</v>
      </c>
      <c r="P38" s="99">
        <f>SUM(C37:D37)</f>
        <v>6</v>
      </c>
      <c r="Q38" s="49"/>
      <c r="R38" s="49"/>
    </row>
    <row r="39" spans="1:18" ht="15.6" customHeight="1" x14ac:dyDescent="0.2">
      <c r="A39" s="107"/>
      <c r="B39" s="27" t="s">
        <v>9</v>
      </c>
      <c r="C39" s="86"/>
      <c r="D39" s="87"/>
      <c r="E39" s="87"/>
      <c r="F39" s="87"/>
      <c r="G39" s="5">
        <v>16.190000000000001</v>
      </c>
      <c r="H39" s="87"/>
      <c r="I39" s="87"/>
      <c r="J39" s="5">
        <v>16.239999999999998</v>
      </c>
      <c r="K39" s="87"/>
      <c r="L39" s="87"/>
      <c r="M39" s="88">
        <v>16.29</v>
      </c>
      <c r="N39" s="33">
        <v>19</v>
      </c>
      <c r="O39" s="98"/>
      <c r="P39" s="98"/>
      <c r="Q39" s="49"/>
      <c r="R39" s="49"/>
    </row>
    <row r="40" spans="1:18" ht="15.6" customHeight="1" x14ac:dyDescent="0.2">
      <c r="A40" s="108"/>
      <c r="B40" s="28" t="s">
        <v>10</v>
      </c>
      <c r="C40" s="89">
        <v>16.100000000000001</v>
      </c>
      <c r="D40" s="90"/>
      <c r="E40" s="90"/>
      <c r="F40" s="90"/>
      <c r="G40" s="6">
        <f>G39</f>
        <v>16.190000000000001</v>
      </c>
      <c r="H40" s="90"/>
      <c r="I40" s="90"/>
      <c r="J40" s="6">
        <f>J39</f>
        <v>16.239999999999998</v>
      </c>
      <c r="K40" s="90"/>
      <c r="L40" s="90"/>
      <c r="M40" s="91"/>
      <c r="N40" s="32"/>
      <c r="O40" s="100"/>
      <c r="P40" s="100"/>
      <c r="Q40" s="49"/>
      <c r="R40" s="49"/>
    </row>
    <row r="41" spans="1:18" ht="15" customHeight="1" thickBot="1" x14ac:dyDescent="0.25">
      <c r="A41" s="84">
        <v>110</v>
      </c>
      <c r="B41" s="51" t="s">
        <v>11</v>
      </c>
      <c r="C41" s="58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54"/>
      <c r="O41" s="101"/>
      <c r="P41" s="101"/>
      <c r="Q41" s="49"/>
      <c r="R41" s="49"/>
    </row>
    <row r="42" spans="1:18" ht="15.6" customHeight="1" x14ac:dyDescent="0.2">
      <c r="A42" s="82"/>
      <c r="B42" s="24" t="s">
        <v>5</v>
      </c>
      <c r="C42" s="25"/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2</v>
      </c>
      <c r="J42" s="22">
        <v>4</v>
      </c>
      <c r="K42" s="22">
        <v>0</v>
      </c>
      <c r="L42" s="22">
        <v>5</v>
      </c>
      <c r="M42" s="29">
        <v>4</v>
      </c>
      <c r="N42" s="30" t="s">
        <v>6</v>
      </c>
      <c r="O42" s="97"/>
      <c r="P42" s="97"/>
      <c r="Q42" s="49"/>
      <c r="R42" s="49"/>
    </row>
    <row r="43" spans="1:18" ht="15.6" customHeight="1" x14ac:dyDescent="0.2">
      <c r="A43" s="83">
        <v>18.059999999999999</v>
      </c>
      <c r="B43" s="27" t="s">
        <v>7</v>
      </c>
      <c r="C43" s="16">
        <v>6</v>
      </c>
      <c r="D43" s="3">
        <v>0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3</v>
      </c>
      <c r="K43" s="3">
        <v>0</v>
      </c>
      <c r="L43" s="3">
        <v>0</v>
      </c>
      <c r="M43" s="15"/>
      <c r="N43" s="31">
        <f>SUM(C43:L43)</f>
        <v>15</v>
      </c>
      <c r="O43" s="98"/>
      <c r="P43" s="98"/>
      <c r="Q43" s="49"/>
      <c r="R43" s="49"/>
    </row>
    <row r="44" spans="1:18" ht="15.6" customHeight="1" x14ac:dyDescent="0.2">
      <c r="A44" s="106" t="s">
        <v>26</v>
      </c>
      <c r="B44" s="27" t="s">
        <v>8</v>
      </c>
      <c r="C44" s="16">
        <f>C43</f>
        <v>6</v>
      </c>
      <c r="D44" s="4">
        <f t="shared" ref="D44" si="21">C44-D42+D43</f>
        <v>6</v>
      </c>
      <c r="E44" s="4">
        <f>D44-E42+E43</f>
        <v>11</v>
      </c>
      <c r="F44" s="4">
        <f>E44-F42+F43</f>
        <v>11</v>
      </c>
      <c r="G44" s="4">
        <f>F44-G42+G43</f>
        <v>12</v>
      </c>
      <c r="H44" s="4">
        <f t="shared" ref="H44:M44" si="22">G44-H42+H43</f>
        <v>12</v>
      </c>
      <c r="I44" s="4">
        <f t="shared" si="22"/>
        <v>10</v>
      </c>
      <c r="J44" s="4">
        <f t="shared" si="22"/>
        <v>9</v>
      </c>
      <c r="K44" s="4">
        <f t="shared" si="22"/>
        <v>9</v>
      </c>
      <c r="L44" s="4">
        <f t="shared" si="22"/>
        <v>4</v>
      </c>
      <c r="M44" s="4">
        <f t="shared" si="22"/>
        <v>0</v>
      </c>
      <c r="N44" s="32"/>
      <c r="O44" s="99">
        <f>MAX(C44:M44)</f>
        <v>12</v>
      </c>
      <c r="P44" s="99">
        <f>SUM(C43:D43)</f>
        <v>6</v>
      </c>
      <c r="Q44" s="49"/>
      <c r="R44" s="49"/>
    </row>
    <row r="45" spans="1:18" ht="15.6" customHeight="1" x14ac:dyDescent="0.2">
      <c r="A45" s="107"/>
      <c r="B45" s="27" t="s">
        <v>9</v>
      </c>
      <c r="C45" s="86"/>
      <c r="D45" s="87"/>
      <c r="E45" s="87"/>
      <c r="F45" s="87"/>
      <c r="G45" s="5">
        <v>18.14</v>
      </c>
      <c r="H45" s="87"/>
      <c r="I45" s="87"/>
      <c r="J45" s="5">
        <v>18.18</v>
      </c>
      <c r="K45" s="87"/>
      <c r="L45" s="87"/>
      <c r="M45" s="88">
        <v>18.23</v>
      </c>
      <c r="N45" s="33">
        <v>17</v>
      </c>
      <c r="O45" s="98"/>
      <c r="P45" s="98"/>
      <c r="Q45" s="49"/>
      <c r="R45" s="49"/>
    </row>
    <row r="46" spans="1:18" ht="15.6" customHeight="1" x14ac:dyDescent="0.2">
      <c r="A46" s="108"/>
      <c r="B46" s="28" t="s">
        <v>10</v>
      </c>
      <c r="C46" s="89">
        <v>18.059999999999999</v>
      </c>
      <c r="D46" s="90"/>
      <c r="E46" s="90"/>
      <c r="F46" s="90"/>
      <c r="G46" s="6">
        <f>G45</f>
        <v>18.14</v>
      </c>
      <c r="H46" s="90"/>
      <c r="I46" s="90"/>
      <c r="J46" s="6">
        <v>18.190000000000001</v>
      </c>
      <c r="K46" s="90"/>
      <c r="L46" s="90"/>
      <c r="M46" s="91"/>
      <c r="N46" s="32"/>
      <c r="O46" s="100"/>
      <c r="P46" s="100"/>
      <c r="Q46" s="49"/>
      <c r="R46" s="49"/>
    </row>
    <row r="47" spans="1:18" ht="15" customHeight="1" thickBot="1" x14ac:dyDescent="0.25">
      <c r="A47" s="84">
        <v>110</v>
      </c>
      <c r="B47" s="51" t="s">
        <v>11</v>
      </c>
      <c r="C47" s="58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54"/>
      <c r="O47" s="101"/>
      <c r="P47" s="101"/>
      <c r="Q47" s="49"/>
      <c r="R47" s="49"/>
    </row>
    <row r="48" spans="1:18" s="49" customFormat="1" ht="15.6" customHeight="1" thickBot="1" x14ac:dyDescent="0.25">
      <c r="A48" s="63" t="s">
        <v>12</v>
      </c>
      <c r="B48" s="59"/>
      <c r="C48" s="7"/>
      <c r="D48" s="8">
        <f t="shared" ref="D48:M48" si="23">SUMIF($B6:$B47,"l. wys.",D6:D47)</f>
        <v>0</v>
      </c>
      <c r="E48" s="8">
        <f t="shared" si="23"/>
        <v>2</v>
      </c>
      <c r="F48" s="8">
        <f t="shared" si="23"/>
        <v>1</v>
      </c>
      <c r="G48" s="8">
        <f t="shared" si="23"/>
        <v>0</v>
      </c>
      <c r="H48" s="8">
        <f t="shared" si="23"/>
        <v>11</v>
      </c>
      <c r="I48" s="8">
        <f t="shared" si="23"/>
        <v>13</v>
      </c>
      <c r="J48" s="8">
        <f t="shared" si="23"/>
        <v>14</v>
      </c>
      <c r="K48" s="8">
        <f t="shared" si="23"/>
        <v>11</v>
      </c>
      <c r="L48" s="8">
        <f t="shared" si="23"/>
        <v>18</v>
      </c>
      <c r="M48" s="8">
        <f t="shared" si="23"/>
        <v>18</v>
      </c>
      <c r="N48" s="48" t="str">
        <f>"Σ: "&amp;SUM(C48:M48)</f>
        <v>Σ: 88</v>
      </c>
      <c r="O48" s="102"/>
      <c r="P48" s="103" t="str">
        <f>"Σ: "&amp;SUM(P$6:P47)</f>
        <v>Σ: 30</v>
      </c>
    </row>
    <row r="49" spans="1:18" s="49" customFormat="1" ht="15.6" customHeight="1" thickBot="1" x14ac:dyDescent="0.25">
      <c r="A49" s="64" t="s">
        <v>13</v>
      </c>
      <c r="B49" s="60"/>
      <c r="C49" s="9">
        <f t="shared" ref="C49:L49" si="24">SUMIF($B6:$B47,"l. wsiad.",C6:C47)</f>
        <v>29</v>
      </c>
      <c r="D49" s="10">
        <f t="shared" si="24"/>
        <v>1</v>
      </c>
      <c r="E49" s="10">
        <f t="shared" si="24"/>
        <v>24</v>
      </c>
      <c r="F49" s="10">
        <f t="shared" si="24"/>
        <v>8</v>
      </c>
      <c r="G49" s="10">
        <f t="shared" si="24"/>
        <v>3</v>
      </c>
      <c r="H49" s="10">
        <f t="shared" si="24"/>
        <v>3</v>
      </c>
      <c r="I49" s="10">
        <f t="shared" si="24"/>
        <v>2</v>
      </c>
      <c r="J49" s="10">
        <f t="shared" si="24"/>
        <v>13</v>
      </c>
      <c r="K49" s="10">
        <f t="shared" si="24"/>
        <v>3</v>
      </c>
      <c r="L49" s="10">
        <f t="shared" si="24"/>
        <v>2</v>
      </c>
      <c r="M49" s="11"/>
      <c r="N49" s="50" t="str">
        <f>"Σ: "&amp;SUM(C49:M49)</f>
        <v>Σ: 88</v>
      </c>
      <c r="O49" s="102"/>
      <c r="P49" s="102"/>
    </row>
    <row r="50" spans="1:18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61"/>
      <c r="O50" s="102"/>
      <c r="P50" s="102"/>
      <c r="Q50" s="49"/>
      <c r="R50" s="49"/>
    </row>
    <row r="51" spans="1:18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62"/>
      <c r="O51" s="102"/>
      <c r="P51" s="102"/>
      <c r="Q51" s="49"/>
      <c r="R51" s="49"/>
    </row>
    <row r="52" spans="1:18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102"/>
      <c r="P52" s="102"/>
      <c r="Q52" s="49"/>
      <c r="R52" s="49"/>
    </row>
    <row r="53" spans="1:18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102"/>
      <c r="P53" s="102"/>
      <c r="Q53" s="49"/>
      <c r="R53" s="49"/>
    </row>
    <row r="54" spans="1:18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102"/>
      <c r="P54" s="102"/>
      <c r="Q54" s="49"/>
      <c r="R54" s="49"/>
    </row>
    <row r="55" spans="1:18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102"/>
      <c r="P55" s="102"/>
      <c r="Q55" s="49"/>
      <c r="R55" s="49"/>
    </row>
    <row r="56" spans="1:18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102"/>
      <c r="P56" s="102"/>
      <c r="Q56" s="49"/>
      <c r="R56" s="49"/>
    </row>
    <row r="57" spans="1:18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102"/>
      <c r="P57" s="102"/>
      <c r="Q57" s="49"/>
      <c r="R57" s="49"/>
    </row>
    <row r="58" spans="1:18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102"/>
      <c r="P58" s="102"/>
      <c r="Q58" s="49"/>
      <c r="R58" s="49"/>
    </row>
    <row r="59" spans="1:18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102"/>
      <c r="P59" s="102"/>
      <c r="Q59" s="49"/>
      <c r="R59" s="49"/>
    </row>
    <row r="60" spans="1:18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102"/>
      <c r="P60" s="102"/>
      <c r="Q60" s="49"/>
      <c r="R60" s="49"/>
    </row>
    <row r="61" spans="1:18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102"/>
      <c r="P61" s="102"/>
      <c r="Q61" s="49"/>
      <c r="R61" s="49"/>
    </row>
    <row r="62" spans="1:18" x14ac:dyDescent="0.2">
      <c r="O62" s="102"/>
      <c r="P62" s="102"/>
    </row>
    <row r="63" spans="1:18" x14ac:dyDescent="0.2">
      <c r="O63" s="102"/>
      <c r="P63" s="102"/>
    </row>
    <row r="64" spans="1:18" x14ac:dyDescent="0.2">
      <c r="O64" s="102"/>
      <c r="P64" s="102"/>
    </row>
    <row r="65" spans="15:16" x14ac:dyDescent="0.2">
      <c r="O65" s="102"/>
      <c r="P65" s="102"/>
    </row>
    <row r="66" spans="15:16" x14ac:dyDescent="0.2">
      <c r="O66" s="102"/>
      <c r="P66" s="102"/>
    </row>
    <row r="67" spans="15:16" x14ac:dyDescent="0.2">
      <c r="O67" s="104"/>
      <c r="P67" s="104"/>
    </row>
    <row r="68" spans="15:16" x14ac:dyDescent="0.2">
      <c r="O68" s="104"/>
      <c r="P68" s="104"/>
    </row>
    <row r="69" spans="15:16" x14ac:dyDescent="0.2">
      <c r="O69" s="104"/>
      <c r="P69" s="104"/>
    </row>
    <row r="70" spans="15:16" x14ac:dyDescent="0.2">
      <c r="O70" s="104"/>
      <c r="P70" s="104"/>
    </row>
    <row r="71" spans="15:16" x14ac:dyDescent="0.2">
      <c r="O71" s="104"/>
      <c r="P71" s="104"/>
    </row>
    <row r="72" spans="15:16" x14ac:dyDescent="0.2">
      <c r="O72" s="104"/>
      <c r="P72" s="104"/>
    </row>
    <row r="73" spans="15:16" x14ac:dyDescent="0.2">
      <c r="O73" s="104"/>
      <c r="P73" s="104"/>
    </row>
    <row r="74" spans="15:16" x14ac:dyDescent="0.2">
      <c r="O74" s="104"/>
      <c r="P74" s="104"/>
    </row>
    <row r="75" spans="15:16" x14ac:dyDescent="0.2">
      <c r="O75" s="104"/>
      <c r="P75" s="104"/>
    </row>
    <row r="76" spans="15:16" x14ac:dyDescent="0.2">
      <c r="O76" s="104"/>
      <c r="P76" s="104"/>
    </row>
    <row r="77" spans="15:16" x14ac:dyDescent="0.2">
      <c r="O77" s="104"/>
      <c r="P77" s="104"/>
    </row>
    <row r="78" spans="15:16" x14ac:dyDescent="0.2">
      <c r="O78" s="104"/>
      <c r="P78" s="104"/>
    </row>
    <row r="79" spans="15:16" x14ac:dyDescent="0.2">
      <c r="O79" s="104"/>
      <c r="P79" s="104"/>
    </row>
    <row r="80" spans="15:16" x14ac:dyDescent="0.2">
      <c r="O80" s="104"/>
      <c r="P80" s="104"/>
    </row>
    <row r="81" spans="15:16" x14ac:dyDescent="0.2">
      <c r="O81" s="104"/>
      <c r="P81" s="104"/>
    </row>
    <row r="82" spans="15:16" x14ac:dyDescent="0.2">
      <c r="O82" s="104"/>
      <c r="P82" s="104"/>
    </row>
  </sheetData>
  <sheetProtection selectLockedCells="1" selectUnlockedCells="1"/>
  <mergeCells count="7">
    <mergeCell ref="A8:A10"/>
    <mergeCell ref="A38:A40"/>
    <mergeCell ref="A44:A46"/>
    <mergeCell ref="A14:A16"/>
    <mergeCell ref="A32:A34"/>
    <mergeCell ref="A20:A22"/>
    <mergeCell ref="A26:A28"/>
  </mergeCells>
  <conditionalFormatting sqref="N8:N23">
    <cfRule type="expression" dxfId="126" priority="736" stopIfTrue="1">
      <formula>Y8</formula>
    </cfRule>
  </conditionalFormatting>
  <conditionalFormatting sqref="C8:M8">
    <cfRule type="cellIs" dxfId="125" priority="760" stopIfTrue="1" operator="equal">
      <formula>$O8</formula>
    </cfRule>
  </conditionalFormatting>
  <conditionalFormatting sqref="N14:N23">
    <cfRule type="expression" dxfId="124" priority="37" stopIfTrue="1">
      <formula>Y14</formula>
    </cfRule>
  </conditionalFormatting>
  <conditionalFormatting sqref="N14:N23">
    <cfRule type="expression" dxfId="123" priority="36" stopIfTrue="1">
      <formula>Y14</formula>
    </cfRule>
  </conditionalFormatting>
  <conditionalFormatting sqref="C14:M14">
    <cfRule type="cellIs" dxfId="122" priority="35" stopIfTrue="1" operator="equal">
      <formula>$O14</formula>
    </cfRule>
  </conditionalFormatting>
  <conditionalFormatting sqref="N14:N23">
    <cfRule type="expression" dxfId="121" priority="34" stopIfTrue="1">
      <formula>Y14</formula>
    </cfRule>
  </conditionalFormatting>
  <conditionalFormatting sqref="N20:N23">
    <cfRule type="expression" dxfId="120" priority="25" stopIfTrue="1">
      <formula>Y20</formula>
    </cfRule>
  </conditionalFormatting>
  <conditionalFormatting sqref="N20:N23">
    <cfRule type="expression" dxfId="119" priority="24" stopIfTrue="1">
      <formula>Y20</formula>
    </cfRule>
  </conditionalFormatting>
  <conditionalFormatting sqref="C20:M20">
    <cfRule type="cellIs" dxfId="118" priority="23" stopIfTrue="1" operator="equal">
      <formula>$O20</formula>
    </cfRule>
  </conditionalFormatting>
  <conditionalFormatting sqref="N20:N23">
    <cfRule type="expression" dxfId="117" priority="22" stopIfTrue="1">
      <formula>Y20</formula>
    </cfRule>
  </conditionalFormatting>
  <conditionalFormatting sqref="N24:N35 N42:N47">
    <cfRule type="expression" dxfId="116" priority="21" stopIfTrue="1">
      <formula>Y24</formula>
    </cfRule>
  </conditionalFormatting>
  <conditionalFormatting sqref="N24:N35">
    <cfRule type="expression" dxfId="115" priority="20" stopIfTrue="1">
      <formula>Y24</formula>
    </cfRule>
  </conditionalFormatting>
  <conditionalFormatting sqref="N24:N35">
    <cfRule type="expression" dxfId="114" priority="19" stopIfTrue="1">
      <formula>Y24</formula>
    </cfRule>
  </conditionalFormatting>
  <conditionalFormatting sqref="N24:N35">
    <cfRule type="expression" dxfId="113" priority="18" stopIfTrue="1">
      <formula>Y24</formula>
    </cfRule>
  </conditionalFormatting>
  <conditionalFormatting sqref="N44:N47">
    <cfRule type="expression" dxfId="112" priority="17" stopIfTrue="1">
      <formula>Y44</formula>
    </cfRule>
  </conditionalFormatting>
  <conditionalFormatting sqref="N44:N47">
    <cfRule type="expression" dxfId="111" priority="16" stopIfTrue="1">
      <formula>Y44</formula>
    </cfRule>
  </conditionalFormatting>
  <conditionalFormatting sqref="C44:M44">
    <cfRule type="cellIs" dxfId="110" priority="15" stopIfTrue="1" operator="equal">
      <formula>$O44</formula>
    </cfRule>
  </conditionalFormatting>
  <conditionalFormatting sqref="N44:N47">
    <cfRule type="expression" dxfId="109" priority="14" stopIfTrue="1">
      <formula>Y44</formula>
    </cfRule>
  </conditionalFormatting>
  <conditionalFormatting sqref="N32:N35">
    <cfRule type="expression" dxfId="108" priority="13" stopIfTrue="1">
      <formula>Y32</formula>
    </cfRule>
  </conditionalFormatting>
  <conditionalFormatting sqref="N32:N35">
    <cfRule type="expression" dxfId="107" priority="12" stopIfTrue="1">
      <formula>Y32</formula>
    </cfRule>
  </conditionalFormatting>
  <conditionalFormatting sqref="C32:M32">
    <cfRule type="cellIs" dxfId="106" priority="11" stopIfTrue="1" operator="equal">
      <formula>$O32</formula>
    </cfRule>
  </conditionalFormatting>
  <conditionalFormatting sqref="N32:N35">
    <cfRule type="expression" dxfId="105" priority="10" stopIfTrue="1">
      <formula>Y32</formula>
    </cfRule>
  </conditionalFormatting>
  <conditionalFormatting sqref="N26:N29">
    <cfRule type="expression" dxfId="104" priority="9" stopIfTrue="1">
      <formula>Y26</formula>
    </cfRule>
  </conditionalFormatting>
  <conditionalFormatting sqref="N26:N29">
    <cfRule type="expression" dxfId="103" priority="8" stopIfTrue="1">
      <formula>Y26</formula>
    </cfRule>
  </conditionalFormatting>
  <conditionalFormatting sqref="C26:M26">
    <cfRule type="cellIs" dxfId="102" priority="7" stopIfTrue="1" operator="equal">
      <formula>$O26</formula>
    </cfRule>
  </conditionalFormatting>
  <conditionalFormatting sqref="N26:N29">
    <cfRule type="expression" dxfId="101" priority="6" stopIfTrue="1">
      <formula>Y26</formula>
    </cfRule>
  </conditionalFormatting>
  <conditionalFormatting sqref="N36:N41">
    <cfRule type="expression" dxfId="100" priority="5" stopIfTrue="1">
      <formula>Y36</formula>
    </cfRule>
  </conditionalFormatting>
  <conditionalFormatting sqref="N38:N41">
    <cfRule type="expression" dxfId="99" priority="4" stopIfTrue="1">
      <formula>Y38</formula>
    </cfRule>
  </conditionalFormatting>
  <conditionalFormatting sqref="N38:N41">
    <cfRule type="expression" dxfId="98" priority="3" stopIfTrue="1">
      <formula>Y38</formula>
    </cfRule>
  </conditionalFormatting>
  <conditionalFormatting sqref="C38:M38">
    <cfRule type="cellIs" dxfId="97" priority="2" stopIfTrue="1" operator="equal">
      <formula>$O38</formula>
    </cfRule>
  </conditionalFormatting>
  <conditionalFormatting sqref="N38:N41">
    <cfRule type="expression" dxfId="96" priority="1" stopIfTrue="1">
      <formula>Y38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9" customWidth="1"/>
    <col min="2" max="2" width="7.7109375" style="39" customWidth="1"/>
    <col min="3" max="12" width="11.28515625" style="39" customWidth="1"/>
    <col min="13" max="13" width="11.7109375" style="39" customWidth="1"/>
    <col min="14" max="15" width="9.140625" style="105"/>
    <col min="16" max="16384" width="9.140625" style="39"/>
  </cols>
  <sheetData>
    <row r="1" spans="1:17" ht="21.95" customHeight="1" x14ac:dyDescent="0.2">
      <c r="A1" s="12" t="s">
        <v>15</v>
      </c>
      <c r="B1" s="34"/>
      <c r="C1" s="34"/>
      <c r="D1" s="34"/>
      <c r="E1" s="34"/>
      <c r="F1" s="35"/>
      <c r="G1" s="36"/>
      <c r="H1" s="55" t="s">
        <v>42</v>
      </c>
      <c r="I1" s="13"/>
      <c r="J1" s="13"/>
      <c r="K1" s="13"/>
      <c r="L1" s="37"/>
      <c r="M1" s="38"/>
      <c r="N1"/>
      <c r="O1"/>
    </row>
    <row r="2" spans="1:17" ht="5.0999999999999996" customHeight="1" thickBot="1" x14ac:dyDescent="0.25">
      <c r="A2" s="14"/>
      <c r="B2" s="40"/>
      <c r="C2" s="40"/>
      <c r="D2" s="40"/>
      <c r="E2" s="40"/>
      <c r="F2" s="41"/>
      <c r="G2" s="42"/>
      <c r="H2" s="41"/>
      <c r="I2" s="1"/>
      <c r="J2" s="1"/>
      <c r="K2" s="1"/>
      <c r="L2" s="40"/>
      <c r="M2" s="43"/>
      <c r="N2"/>
      <c r="O2"/>
    </row>
    <row r="3" spans="1:17" ht="21.95" customHeight="1" thickBot="1" x14ac:dyDescent="0.25">
      <c r="A3" s="14" t="s">
        <v>0</v>
      </c>
      <c r="B3" s="17">
        <v>11</v>
      </c>
      <c r="C3" s="2" t="s">
        <v>1</v>
      </c>
      <c r="D3" s="2"/>
      <c r="E3" s="2"/>
      <c r="F3" s="2"/>
      <c r="G3" s="42"/>
      <c r="H3" s="73" t="s">
        <v>17</v>
      </c>
      <c r="I3" s="1"/>
      <c r="J3" s="1"/>
      <c r="K3" s="1"/>
      <c r="L3" s="40"/>
      <c r="M3" s="43"/>
      <c r="N3"/>
      <c r="O3"/>
    </row>
    <row r="4" spans="1:17" ht="5.0999999999999996" customHeight="1" thickBot="1" x14ac:dyDescent="0.3">
      <c r="A4" s="18"/>
      <c r="B4" s="19"/>
      <c r="C4" s="20"/>
      <c r="D4" s="20"/>
      <c r="E4" s="20"/>
      <c r="F4" s="44"/>
      <c r="G4" s="21"/>
      <c r="H4" s="19"/>
      <c r="I4" s="19"/>
      <c r="J4" s="19"/>
      <c r="K4" s="19"/>
      <c r="L4" s="45"/>
      <c r="M4" s="46"/>
      <c r="N4"/>
      <c r="O4"/>
    </row>
    <row r="5" spans="1:17" s="56" customFormat="1" ht="114.95" customHeight="1" thickBot="1" x14ac:dyDescent="0.25">
      <c r="A5" s="85" t="s">
        <v>2</v>
      </c>
      <c r="B5" s="23" t="s">
        <v>3</v>
      </c>
      <c r="C5" s="74" t="s">
        <v>25</v>
      </c>
      <c r="D5" s="74" t="s">
        <v>27</v>
      </c>
      <c r="E5" s="74" t="s">
        <v>23</v>
      </c>
      <c r="F5" s="74" t="s">
        <v>28</v>
      </c>
      <c r="G5" s="81" t="s">
        <v>37</v>
      </c>
      <c r="H5" s="74" t="s">
        <v>29</v>
      </c>
      <c r="I5" s="78" t="s">
        <v>38</v>
      </c>
      <c r="J5" s="76" t="s">
        <v>30</v>
      </c>
      <c r="K5" s="75" t="s">
        <v>31</v>
      </c>
      <c r="L5" s="78" t="s">
        <v>39</v>
      </c>
      <c r="M5" s="23" t="s">
        <v>14</v>
      </c>
      <c r="N5" s="96" t="s">
        <v>4</v>
      </c>
      <c r="O5" s="96" t="s">
        <v>44</v>
      </c>
    </row>
    <row r="6" spans="1:17" s="47" customFormat="1" ht="15.6" customHeight="1" x14ac:dyDescent="0.2">
      <c r="A6" s="82"/>
      <c r="B6" s="24" t="s">
        <v>5</v>
      </c>
      <c r="C6" s="25"/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4</v>
      </c>
      <c r="K6" s="22">
        <v>3</v>
      </c>
      <c r="L6" s="29">
        <v>8</v>
      </c>
      <c r="M6" s="30" t="s">
        <v>6</v>
      </c>
      <c r="N6" s="97"/>
      <c r="O6" s="97"/>
      <c r="P6" s="49"/>
      <c r="Q6" s="49"/>
    </row>
    <row r="7" spans="1:17" s="47" customFormat="1" ht="15.6" customHeight="1" x14ac:dyDescent="0.2">
      <c r="A7" s="83">
        <v>5.26</v>
      </c>
      <c r="B7" s="27" t="s">
        <v>7</v>
      </c>
      <c r="C7" s="16">
        <v>1</v>
      </c>
      <c r="D7" s="3">
        <v>0</v>
      </c>
      <c r="E7" s="3">
        <v>2</v>
      </c>
      <c r="F7" s="3">
        <v>8</v>
      </c>
      <c r="G7" s="3">
        <v>2</v>
      </c>
      <c r="H7" s="3">
        <v>0</v>
      </c>
      <c r="I7" s="3">
        <v>2</v>
      </c>
      <c r="J7" s="3">
        <v>0</v>
      </c>
      <c r="K7" s="3">
        <v>0</v>
      </c>
      <c r="L7" s="15"/>
      <c r="M7" s="31">
        <f>SUM(C7:K7)</f>
        <v>15</v>
      </c>
      <c r="N7" s="98"/>
      <c r="O7" s="98"/>
      <c r="P7" s="49"/>
      <c r="Q7" s="49"/>
    </row>
    <row r="8" spans="1:17" s="47" customFormat="1" ht="15.6" customHeight="1" x14ac:dyDescent="0.2">
      <c r="A8" s="106" t="s">
        <v>32</v>
      </c>
      <c r="B8" s="27" t="s">
        <v>8</v>
      </c>
      <c r="C8" s="16">
        <f>C7</f>
        <v>1</v>
      </c>
      <c r="D8" s="4">
        <f t="shared" ref="D8:H8" si="0">C8-D6+D7</f>
        <v>1</v>
      </c>
      <c r="E8" s="4">
        <f>D8-E6+E7</f>
        <v>3</v>
      </c>
      <c r="F8" s="4">
        <f>E8-F6+F7</f>
        <v>11</v>
      </c>
      <c r="G8" s="4">
        <f>F8-G6+G7</f>
        <v>13</v>
      </c>
      <c r="H8" s="4">
        <f t="shared" si="0"/>
        <v>13</v>
      </c>
      <c r="I8" s="4">
        <f t="shared" ref="I8" si="1">H8-I6+I7</f>
        <v>15</v>
      </c>
      <c r="J8" s="4">
        <f t="shared" ref="J8" si="2">I8-J6+J7</f>
        <v>11</v>
      </c>
      <c r="K8" s="4">
        <f t="shared" ref="K8" si="3">J8-K6+K7</f>
        <v>8</v>
      </c>
      <c r="L8" s="4">
        <f t="shared" ref="L8" si="4">K8-L6+L7</f>
        <v>0</v>
      </c>
      <c r="M8" s="32"/>
      <c r="N8" s="99">
        <f>MAX(C8:L8)</f>
        <v>15</v>
      </c>
      <c r="O8" s="99">
        <f>K8</f>
        <v>8</v>
      </c>
      <c r="P8" s="49"/>
      <c r="Q8" s="49"/>
    </row>
    <row r="9" spans="1:17" s="47" customFormat="1" ht="15.6" customHeight="1" x14ac:dyDescent="0.2">
      <c r="A9" s="107"/>
      <c r="B9" s="27" t="s">
        <v>9</v>
      </c>
      <c r="C9" s="92"/>
      <c r="D9" s="93"/>
      <c r="E9" s="93"/>
      <c r="F9" s="93"/>
      <c r="G9" s="5">
        <v>5.32</v>
      </c>
      <c r="H9" s="93"/>
      <c r="I9" s="5">
        <v>5.36</v>
      </c>
      <c r="J9" s="93"/>
      <c r="K9" s="93"/>
      <c r="L9" s="88">
        <v>5.45</v>
      </c>
      <c r="M9" s="33">
        <v>19</v>
      </c>
      <c r="N9" s="98"/>
      <c r="O9" s="98"/>
      <c r="P9" s="49"/>
      <c r="Q9" s="49"/>
    </row>
    <row r="10" spans="1:17" s="47" customFormat="1" ht="15.6" customHeight="1" x14ac:dyDescent="0.2">
      <c r="A10" s="108"/>
      <c r="B10" s="28" t="s">
        <v>10</v>
      </c>
      <c r="C10" s="94">
        <v>5.26</v>
      </c>
      <c r="D10" s="95"/>
      <c r="E10" s="95"/>
      <c r="F10" s="95"/>
      <c r="G10" s="6">
        <f>G9</f>
        <v>5.32</v>
      </c>
      <c r="H10" s="95"/>
      <c r="I10" s="6">
        <f>I9</f>
        <v>5.36</v>
      </c>
      <c r="J10" s="95"/>
      <c r="K10" s="95"/>
      <c r="L10" s="91"/>
      <c r="M10" s="32"/>
      <c r="N10" s="100"/>
      <c r="O10" s="100"/>
      <c r="P10" s="49"/>
      <c r="Q10" s="49"/>
    </row>
    <row r="11" spans="1:17" s="47" customFormat="1" ht="15.6" customHeight="1" thickBot="1" x14ac:dyDescent="0.25">
      <c r="A11" s="84">
        <v>110</v>
      </c>
      <c r="B11" s="51" t="s">
        <v>11</v>
      </c>
      <c r="C11" s="58"/>
      <c r="D11" s="52"/>
      <c r="E11" s="52"/>
      <c r="F11" s="52"/>
      <c r="G11" s="52"/>
      <c r="H11" s="52"/>
      <c r="I11" s="52"/>
      <c r="J11" s="52"/>
      <c r="K11" s="52"/>
      <c r="L11" s="53"/>
      <c r="M11" s="54"/>
      <c r="N11" s="101"/>
      <c r="O11" s="101"/>
      <c r="P11" s="49"/>
      <c r="Q11" s="49"/>
    </row>
    <row r="12" spans="1:17" ht="15.6" customHeight="1" x14ac:dyDescent="0.2">
      <c r="A12" s="82"/>
      <c r="B12" s="24" t="s">
        <v>5</v>
      </c>
      <c r="C12" s="25"/>
      <c r="D12" s="22">
        <v>0</v>
      </c>
      <c r="E12" s="22">
        <v>0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16</v>
      </c>
      <c r="L12" s="29">
        <v>8</v>
      </c>
      <c r="M12" s="30" t="s">
        <v>6</v>
      </c>
      <c r="N12" s="97"/>
      <c r="O12" s="97"/>
      <c r="P12" s="49"/>
      <c r="Q12" s="49"/>
    </row>
    <row r="13" spans="1:17" ht="15.6" customHeight="1" x14ac:dyDescent="0.2">
      <c r="A13" s="83">
        <v>6.27</v>
      </c>
      <c r="B13" s="27" t="s">
        <v>7</v>
      </c>
      <c r="C13" s="16">
        <v>3</v>
      </c>
      <c r="D13" s="3">
        <v>7</v>
      </c>
      <c r="E13" s="3">
        <v>7</v>
      </c>
      <c r="F13" s="3">
        <v>1</v>
      </c>
      <c r="G13" s="3">
        <v>1</v>
      </c>
      <c r="H13" s="3">
        <v>3</v>
      </c>
      <c r="I13" s="3">
        <v>0</v>
      </c>
      <c r="J13" s="3">
        <v>0</v>
      </c>
      <c r="K13" s="3">
        <v>3</v>
      </c>
      <c r="L13" s="15"/>
      <c r="M13" s="31">
        <f>SUM(C13:K13)</f>
        <v>25</v>
      </c>
      <c r="N13" s="98"/>
      <c r="O13" s="98"/>
      <c r="P13" s="49"/>
      <c r="Q13" s="49"/>
    </row>
    <row r="14" spans="1:17" ht="15.6" customHeight="1" x14ac:dyDescent="0.2">
      <c r="A14" s="106" t="s">
        <v>32</v>
      </c>
      <c r="B14" s="27" t="s">
        <v>8</v>
      </c>
      <c r="C14" s="16">
        <f>C13</f>
        <v>3</v>
      </c>
      <c r="D14" s="4">
        <f t="shared" ref="D14" si="5">C14-D12+D13</f>
        <v>10</v>
      </c>
      <c r="E14" s="4">
        <f>D14-E12+E13</f>
        <v>17</v>
      </c>
      <c r="F14" s="4">
        <f>E14-F12+F13</f>
        <v>17</v>
      </c>
      <c r="G14" s="4">
        <f>F14-G12+G13</f>
        <v>18</v>
      </c>
      <c r="H14" s="4">
        <f t="shared" ref="H14" si="6">G14-H12+H13</f>
        <v>21</v>
      </c>
      <c r="I14" s="4">
        <f t="shared" ref="I14" si="7">H14-I12+I13</f>
        <v>21</v>
      </c>
      <c r="J14" s="4">
        <f t="shared" ref="J14" si="8">I14-J12+J13</f>
        <v>21</v>
      </c>
      <c r="K14" s="4">
        <f t="shared" ref="K14" si="9">J14-K12+K13</f>
        <v>8</v>
      </c>
      <c r="L14" s="4">
        <f t="shared" ref="L14" si="10">K14-L12+L13</f>
        <v>0</v>
      </c>
      <c r="M14" s="32"/>
      <c r="N14" s="99">
        <f>MAX(C14:L14)</f>
        <v>21</v>
      </c>
      <c r="O14" s="99">
        <f>K14</f>
        <v>8</v>
      </c>
      <c r="P14" s="49"/>
      <c r="Q14" s="49"/>
    </row>
    <row r="15" spans="1:17" ht="15.6" customHeight="1" x14ac:dyDescent="0.2">
      <c r="A15" s="107"/>
      <c r="B15" s="27" t="s">
        <v>9</v>
      </c>
      <c r="C15" s="92"/>
      <c r="D15" s="93"/>
      <c r="E15" s="93"/>
      <c r="F15" s="93"/>
      <c r="G15" s="5">
        <v>6.33</v>
      </c>
      <c r="H15" s="93"/>
      <c r="I15" s="5">
        <v>6.38</v>
      </c>
      <c r="J15" s="93"/>
      <c r="K15" s="93"/>
      <c r="L15" s="88">
        <v>6.46</v>
      </c>
      <c r="M15" s="33">
        <v>19</v>
      </c>
      <c r="N15" s="98"/>
      <c r="O15" s="98"/>
      <c r="P15" s="49"/>
      <c r="Q15" s="49"/>
    </row>
    <row r="16" spans="1:17" ht="15.6" customHeight="1" x14ac:dyDescent="0.2">
      <c r="A16" s="108"/>
      <c r="B16" s="28" t="s">
        <v>10</v>
      </c>
      <c r="C16" s="94">
        <v>6.27</v>
      </c>
      <c r="D16" s="95"/>
      <c r="E16" s="95"/>
      <c r="F16" s="95"/>
      <c r="G16" s="6">
        <v>6.34</v>
      </c>
      <c r="H16" s="95"/>
      <c r="I16" s="6">
        <f>I15</f>
        <v>6.38</v>
      </c>
      <c r="J16" s="95"/>
      <c r="K16" s="95"/>
      <c r="L16" s="91"/>
      <c r="M16" s="32"/>
      <c r="N16" s="100"/>
      <c r="O16" s="100"/>
      <c r="P16" s="49"/>
      <c r="Q16" s="49"/>
    </row>
    <row r="17" spans="1:17" ht="15.6" customHeight="1" thickBot="1" x14ac:dyDescent="0.25">
      <c r="A17" s="84">
        <v>110</v>
      </c>
      <c r="B17" s="51" t="s">
        <v>11</v>
      </c>
      <c r="C17" s="58"/>
      <c r="D17" s="52"/>
      <c r="E17" s="52"/>
      <c r="F17" s="52"/>
      <c r="G17" s="52"/>
      <c r="H17" s="52"/>
      <c r="I17" s="52"/>
      <c r="J17" s="52"/>
      <c r="K17" s="52"/>
      <c r="L17" s="53"/>
      <c r="M17" s="54"/>
      <c r="N17" s="101"/>
      <c r="O17" s="101"/>
      <c r="P17" s="49"/>
      <c r="Q17" s="49"/>
    </row>
    <row r="18" spans="1:17" ht="15.6" customHeight="1" x14ac:dyDescent="0.2">
      <c r="A18" s="82"/>
      <c r="B18" s="24" t="s">
        <v>5</v>
      </c>
      <c r="C18" s="25"/>
      <c r="D18" s="22">
        <v>0</v>
      </c>
      <c r="E18" s="22">
        <v>0</v>
      </c>
      <c r="F18" s="22">
        <v>3</v>
      </c>
      <c r="G18" s="22">
        <v>0</v>
      </c>
      <c r="H18" s="22">
        <v>2</v>
      </c>
      <c r="I18" s="22">
        <v>2</v>
      </c>
      <c r="J18" s="22">
        <v>1</v>
      </c>
      <c r="K18" s="22">
        <v>9</v>
      </c>
      <c r="L18" s="29">
        <v>11</v>
      </c>
      <c r="M18" s="30" t="s">
        <v>6</v>
      </c>
      <c r="N18" s="97"/>
      <c r="O18" s="97"/>
      <c r="P18" s="49"/>
      <c r="Q18" s="49"/>
    </row>
    <row r="19" spans="1:17" ht="15.6" customHeight="1" x14ac:dyDescent="0.2">
      <c r="A19" s="83">
        <v>7.27</v>
      </c>
      <c r="B19" s="27" t="s">
        <v>7</v>
      </c>
      <c r="C19" s="16">
        <v>4</v>
      </c>
      <c r="D19" s="3">
        <v>7</v>
      </c>
      <c r="E19" s="3">
        <v>4</v>
      </c>
      <c r="F19" s="3">
        <v>3</v>
      </c>
      <c r="G19" s="3">
        <v>4</v>
      </c>
      <c r="H19" s="3">
        <v>5</v>
      </c>
      <c r="I19" s="3">
        <v>0</v>
      </c>
      <c r="J19" s="3">
        <v>0</v>
      </c>
      <c r="K19" s="3">
        <v>1</v>
      </c>
      <c r="L19" s="15"/>
      <c r="M19" s="31">
        <f>SUM(C19:K19)</f>
        <v>28</v>
      </c>
      <c r="N19" s="98"/>
      <c r="O19" s="98"/>
      <c r="P19" s="49"/>
      <c r="Q19" s="49"/>
    </row>
    <row r="20" spans="1:17" ht="15.6" customHeight="1" x14ac:dyDescent="0.2">
      <c r="A20" s="106" t="s">
        <v>32</v>
      </c>
      <c r="B20" s="27" t="s">
        <v>8</v>
      </c>
      <c r="C20" s="16">
        <f>C19</f>
        <v>4</v>
      </c>
      <c r="D20" s="4">
        <f t="shared" ref="D20" si="11">C20-D18+D19</f>
        <v>11</v>
      </c>
      <c r="E20" s="4">
        <f>D20-E18+E19</f>
        <v>15</v>
      </c>
      <c r="F20" s="4">
        <f>E20-F18+F19</f>
        <v>15</v>
      </c>
      <c r="G20" s="4">
        <f>F20-G18+G19</f>
        <v>19</v>
      </c>
      <c r="H20" s="4">
        <f t="shared" ref="H20" si="12">G20-H18+H19</f>
        <v>22</v>
      </c>
      <c r="I20" s="4">
        <f t="shared" ref="I20" si="13">H20-I18+I19</f>
        <v>20</v>
      </c>
      <c r="J20" s="4">
        <f t="shared" ref="J20" si="14">I20-J18+J19</f>
        <v>19</v>
      </c>
      <c r="K20" s="4">
        <f t="shared" ref="K20" si="15">J20-K18+K19</f>
        <v>11</v>
      </c>
      <c r="L20" s="4">
        <f t="shared" ref="L20" si="16">K20-L18+L19</f>
        <v>0</v>
      </c>
      <c r="M20" s="32"/>
      <c r="N20" s="99">
        <f>MAX(C20:L20)</f>
        <v>22</v>
      </c>
      <c r="O20" s="99">
        <f>K20</f>
        <v>11</v>
      </c>
      <c r="P20" s="49"/>
      <c r="Q20" s="49"/>
    </row>
    <row r="21" spans="1:17" ht="15.6" customHeight="1" x14ac:dyDescent="0.2">
      <c r="A21" s="107"/>
      <c r="B21" s="27" t="s">
        <v>9</v>
      </c>
      <c r="C21" s="92"/>
      <c r="D21" s="93"/>
      <c r="E21" s="93"/>
      <c r="F21" s="93"/>
      <c r="G21" s="5">
        <v>7.34</v>
      </c>
      <c r="H21" s="93"/>
      <c r="I21" s="5">
        <v>7.38</v>
      </c>
      <c r="J21" s="93"/>
      <c r="K21" s="93"/>
      <c r="L21" s="88">
        <v>7.46</v>
      </c>
      <c r="M21" s="33">
        <v>19</v>
      </c>
      <c r="N21" s="98"/>
      <c r="O21" s="98"/>
      <c r="P21" s="49"/>
      <c r="Q21" s="49"/>
    </row>
    <row r="22" spans="1:17" ht="15.6" customHeight="1" x14ac:dyDescent="0.2">
      <c r="A22" s="108"/>
      <c r="B22" s="28" t="s">
        <v>10</v>
      </c>
      <c r="C22" s="94">
        <v>7.27</v>
      </c>
      <c r="D22" s="95"/>
      <c r="E22" s="95"/>
      <c r="F22" s="95"/>
      <c r="G22" s="6">
        <f>G21</f>
        <v>7.34</v>
      </c>
      <c r="H22" s="95"/>
      <c r="I22" s="6">
        <f>I21</f>
        <v>7.38</v>
      </c>
      <c r="J22" s="95"/>
      <c r="K22" s="95"/>
      <c r="L22" s="91"/>
      <c r="M22" s="32"/>
      <c r="N22" s="100"/>
      <c r="O22" s="100"/>
      <c r="P22" s="49"/>
      <c r="Q22" s="49"/>
    </row>
    <row r="23" spans="1:17" ht="15.6" customHeight="1" thickBot="1" x14ac:dyDescent="0.25">
      <c r="A23" s="84">
        <v>110</v>
      </c>
      <c r="B23" s="51" t="s">
        <v>11</v>
      </c>
      <c r="C23" s="58"/>
      <c r="D23" s="52"/>
      <c r="E23" s="52"/>
      <c r="F23" s="52"/>
      <c r="G23" s="52"/>
      <c r="H23" s="52"/>
      <c r="I23" s="52"/>
      <c r="J23" s="52"/>
      <c r="K23" s="52"/>
      <c r="L23" s="53"/>
      <c r="M23" s="54"/>
      <c r="N23" s="101"/>
      <c r="O23" s="101"/>
      <c r="P23" s="49"/>
      <c r="Q23" s="49"/>
    </row>
    <row r="24" spans="1:17" ht="15.6" customHeight="1" x14ac:dyDescent="0.2">
      <c r="A24" s="82"/>
      <c r="B24" s="24" t="s">
        <v>5</v>
      </c>
      <c r="C24" s="25"/>
      <c r="D24" s="22">
        <v>0</v>
      </c>
      <c r="E24" s="22">
        <v>2</v>
      </c>
      <c r="F24" s="22">
        <v>3</v>
      </c>
      <c r="G24" s="22">
        <v>0</v>
      </c>
      <c r="H24" s="22">
        <v>1</v>
      </c>
      <c r="I24" s="22">
        <v>0</v>
      </c>
      <c r="J24" s="22">
        <v>3</v>
      </c>
      <c r="K24" s="22">
        <v>10</v>
      </c>
      <c r="L24" s="29">
        <v>6</v>
      </c>
      <c r="M24" s="30" t="s">
        <v>6</v>
      </c>
      <c r="N24" s="97"/>
      <c r="O24" s="97"/>
      <c r="P24" s="49"/>
      <c r="Q24" s="49"/>
    </row>
    <row r="25" spans="1:17" ht="15.6" customHeight="1" x14ac:dyDescent="0.2">
      <c r="A25" s="83">
        <v>13.26</v>
      </c>
      <c r="B25" s="27" t="s">
        <v>7</v>
      </c>
      <c r="C25" s="16">
        <v>6</v>
      </c>
      <c r="D25" s="3">
        <v>7</v>
      </c>
      <c r="E25" s="3">
        <v>1</v>
      </c>
      <c r="F25" s="3">
        <v>2</v>
      </c>
      <c r="G25" s="3">
        <v>4</v>
      </c>
      <c r="H25" s="3">
        <v>3</v>
      </c>
      <c r="I25" s="3">
        <v>1</v>
      </c>
      <c r="J25" s="3">
        <v>1</v>
      </c>
      <c r="K25" s="3">
        <v>0</v>
      </c>
      <c r="L25" s="15"/>
      <c r="M25" s="31">
        <f>SUM(C25:K25)</f>
        <v>25</v>
      </c>
      <c r="N25" s="98"/>
      <c r="O25" s="98"/>
      <c r="P25" s="49"/>
      <c r="Q25" s="49"/>
    </row>
    <row r="26" spans="1:17" ht="15.6" customHeight="1" x14ac:dyDescent="0.2">
      <c r="A26" s="106" t="s">
        <v>32</v>
      </c>
      <c r="B26" s="27" t="s">
        <v>8</v>
      </c>
      <c r="C26" s="16">
        <f>C25</f>
        <v>6</v>
      </c>
      <c r="D26" s="4">
        <f t="shared" ref="D26" si="17">C26-D24+D25</f>
        <v>13</v>
      </c>
      <c r="E26" s="4">
        <f>D26-E24+E25</f>
        <v>12</v>
      </c>
      <c r="F26" s="4">
        <f>E26-F24+F25</f>
        <v>11</v>
      </c>
      <c r="G26" s="4">
        <f>F26-G24+G25</f>
        <v>15</v>
      </c>
      <c r="H26" s="4">
        <f t="shared" ref="H26" si="18">G26-H24+H25</f>
        <v>17</v>
      </c>
      <c r="I26" s="4">
        <f t="shared" ref="I26" si="19">H26-I24+I25</f>
        <v>18</v>
      </c>
      <c r="J26" s="4">
        <f t="shared" ref="J26" si="20">I26-J24+J25</f>
        <v>16</v>
      </c>
      <c r="K26" s="4">
        <f t="shared" ref="K26" si="21">J26-K24+K25</f>
        <v>6</v>
      </c>
      <c r="L26" s="4">
        <f t="shared" ref="L26" si="22">K26-L24+L25</f>
        <v>0</v>
      </c>
      <c r="M26" s="32"/>
      <c r="N26" s="99">
        <f>MAX(C26:L26)</f>
        <v>18</v>
      </c>
      <c r="O26" s="99">
        <f>K26</f>
        <v>6</v>
      </c>
      <c r="P26" s="49"/>
      <c r="Q26" s="49"/>
    </row>
    <row r="27" spans="1:17" ht="15.6" customHeight="1" x14ac:dyDescent="0.2">
      <c r="A27" s="107"/>
      <c r="B27" s="27" t="s">
        <v>9</v>
      </c>
      <c r="C27" s="92"/>
      <c r="D27" s="93"/>
      <c r="E27" s="93"/>
      <c r="F27" s="93"/>
      <c r="G27" s="5">
        <v>13.38</v>
      </c>
      <c r="H27" s="93"/>
      <c r="I27" s="5">
        <v>13.43</v>
      </c>
      <c r="J27" s="93"/>
      <c r="K27" s="93"/>
      <c r="L27" s="88">
        <v>13.51</v>
      </c>
      <c r="M27" s="33">
        <v>22</v>
      </c>
      <c r="N27" s="98"/>
      <c r="O27" s="98"/>
      <c r="P27" s="49"/>
      <c r="Q27" s="49"/>
    </row>
    <row r="28" spans="1:17" ht="15.6" customHeight="1" x14ac:dyDescent="0.2">
      <c r="A28" s="108"/>
      <c r="B28" s="28" t="s">
        <v>10</v>
      </c>
      <c r="C28" s="94">
        <v>13.28</v>
      </c>
      <c r="D28" s="95"/>
      <c r="E28" s="95"/>
      <c r="F28" s="95"/>
      <c r="G28" s="6">
        <f>G27</f>
        <v>13.38</v>
      </c>
      <c r="H28" s="95"/>
      <c r="I28" s="6">
        <f>I27</f>
        <v>13.43</v>
      </c>
      <c r="J28" s="95"/>
      <c r="K28" s="95"/>
      <c r="L28" s="91"/>
      <c r="M28" s="32"/>
      <c r="N28" s="100"/>
      <c r="O28" s="100"/>
      <c r="P28" s="49"/>
      <c r="Q28" s="49"/>
    </row>
    <row r="29" spans="1:17" ht="15.6" customHeight="1" thickBot="1" x14ac:dyDescent="0.25">
      <c r="A29" s="84">
        <v>110</v>
      </c>
      <c r="B29" s="51" t="s">
        <v>11</v>
      </c>
      <c r="C29" s="58"/>
      <c r="D29" s="52"/>
      <c r="E29" s="52"/>
      <c r="F29" s="52"/>
      <c r="G29" s="52"/>
      <c r="H29" s="52"/>
      <c r="I29" s="52"/>
      <c r="J29" s="52"/>
      <c r="K29" s="52"/>
      <c r="L29" s="53"/>
      <c r="M29" s="54"/>
      <c r="N29" s="101"/>
      <c r="O29" s="101"/>
      <c r="P29" s="49"/>
      <c r="Q29" s="49"/>
    </row>
    <row r="30" spans="1:17" ht="15.6" customHeight="1" x14ac:dyDescent="0.2">
      <c r="A30" s="82"/>
      <c r="B30" s="24" t="s">
        <v>5</v>
      </c>
      <c r="C30" s="25"/>
      <c r="D30" s="22">
        <v>0</v>
      </c>
      <c r="E30" s="22">
        <v>2</v>
      </c>
      <c r="F30" s="22">
        <v>3</v>
      </c>
      <c r="G30" s="22">
        <v>2</v>
      </c>
      <c r="H30" s="22">
        <v>2</v>
      </c>
      <c r="I30" s="22">
        <v>0</v>
      </c>
      <c r="J30" s="22">
        <v>1</v>
      </c>
      <c r="K30" s="22">
        <v>2</v>
      </c>
      <c r="L30" s="29">
        <v>3</v>
      </c>
      <c r="M30" s="30" t="s">
        <v>6</v>
      </c>
      <c r="N30" s="97"/>
      <c r="O30" s="97"/>
      <c r="P30" s="49"/>
      <c r="Q30" s="49"/>
    </row>
    <row r="31" spans="1:17" ht="15.6" customHeight="1" x14ac:dyDescent="0.2">
      <c r="A31" s="83">
        <v>14.31</v>
      </c>
      <c r="B31" s="27" t="s">
        <v>7</v>
      </c>
      <c r="C31" s="16">
        <v>2</v>
      </c>
      <c r="D31" s="3">
        <v>6</v>
      </c>
      <c r="E31" s="3">
        <v>2</v>
      </c>
      <c r="F31" s="3">
        <v>3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15"/>
      <c r="M31" s="31">
        <f>SUM(C31:K31)</f>
        <v>15</v>
      </c>
      <c r="N31" s="98"/>
      <c r="O31" s="98"/>
      <c r="P31" s="49"/>
      <c r="Q31" s="49"/>
    </row>
    <row r="32" spans="1:17" ht="15.6" customHeight="1" x14ac:dyDescent="0.2">
      <c r="A32" s="106" t="s">
        <v>32</v>
      </c>
      <c r="B32" s="27" t="s">
        <v>8</v>
      </c>
      <c r="C32" s="16">
        <f>C31</f>
        <v>2</v>
      </c>
      <c r="D32" s="4">
        <f t="shared" ref="D32" si="23">C32-D30+D31</f>
        <v>8</v>
      </c>
      <c r="E32" s="4">
        <f>D32-E30+E31</f>
        <v>8</v>
      </c>
      <c r="F32" s="4">
        <f>E32-F30+F31</f>
        <v>8</v>
      </c>
      <c r="G32" s="4">
        <f>F32-G30+G31</f>
        <v>7</v>
      </c>
      <c r="H32" s="4">
        <f t="shared" ref="H32" si="24">G32-H30+H31</f>
        <v>5</v>
      </c>
      <c r="I32" s="4">
        <f t="shared" ref="I32" si="25">H32-I30+I31</f>
        <v>5</v>
      </c>
      <c r="J32" s="4">
        <f t="shared" ref="J32" si="26">I32-J30+J31</f>
        <v>4</v>
      </c>
      <c r="K32" s="4">
        <f t="shared" ref="K32" si="27">J32-K30+K31</f>
        <v>3</v>
      </c>
      <c r="L32" s="4">
        <f t="shared" ref="L32" si="28">K32-L30+L31</f>
        <v>0</v>
      </c>
      <c r="M32" s="32"/>
      <c r="N32" s="99">
        <f>MAX(C32:L32)</f>
        <v>8</v>
      </c>
      <c r="O32" s="99">
        <f>K32</f>
        <v>3</v>
      </c>
      <c r="P32" s="49"/>
      <c r="Q32" s="49"/>
    </row>
    <row r="33" spans="1:17" ht="15.6" customHeight="1" x14ac:dyDescent="0.2">
      <c r="A33" s="107"/>
      <c r="B33" s="27" t="s">
        <v>9</v>
      </c>
      <c r="C33" s="92"/>
      <c r="D33" s="93"/>
      <c r="E33" s="93"/>
      <c r="F33" s="93"/>
      <c r="G33" s="5">
        <v>14.39</v>
      </c>
      <c r="H33" s="93"/>
      <c r="I33" s="5">
        <v>14.43</v>
      </c>
      <c r="J33" s="93"/>
      <c r="K33" s="93"/>
      <c r="L33" s="88">
        <v>14.52</v>
      </c>
      <c r="M33" s="33">
        <v>21</v>
      </c>
      <c r="N33" s="98"/>
      <c r="O33" s="98"/>
      <c r="P33" s="49"/>
      <c r="Q33" s="49"/>
    </row>
    <row r="34" spans="1:17" ht="15.6" customHeight="1" x14ac:dyDescent="0.2">
      <c r="A34" s="108"/>
      <c r="B34" s="28" t="s">
        <v>10</v>
      </c>
      <c r="C34" s="94">
        <v>14.31</v>
      </c>
      <c r="D34" s="95"/>
      <c r="E34" s="95"/>
      <c r="F34" s="95"/>
      <c r="G34" s="6">
        <f>G33</f>
        <v>14.39</v>
      </c>
      <c r="H34" s="95"/>
      <c r="I34" s="6">
        <f>I33</f>
        <v>14.43</v>
      </c>
      <c r="J34" s="95"/>
      <c r="K34" s="95"/>
      <c r="L34" s="91"/>
      <c r="M34" s="32"/>
      <c r="N34" s="100"/>
      <c r="O34" s="100"/>
      <c r="P34" s="49"/>
      <c r="Q34" s="49"/>
    </row>
    <row r="35" spans="1:17" ht="15.6" customHeight="1" thickBot="1" x14ac:dyDescent="0.25">
      <c r="A35" s="84">
        <v>110</v>
      </c>
      <c r="B35" s="51" t="s">
        <v>11</v>
      </c>
      <c r="C35" s="58"/>
      <c r="D35" s="52"/>
      <c r="E35" s="52"/>
      <c r="F35" s="52"/>
      <c r="G35" s="52"/>
      <c r="H35" s="52"/>
      <c r="I35" s="52"/>
      <c r="J35" s="52"/>
      <c r="K35" s="52"/>
      <c r="L35" s="53"/>
      <c r="M35" s="54"/>
      <c r="N35" s="101"/>
      <c r="O35" s="101"/>
      <c r="P35" s="49"/>
      <c r="Q35" s="49"/>
    </row>
    <row r="36" spans="1:17" ht="15.6" customHeight="1" x14ac:dyDescent="0.2">
      <c r="A36" s="82"/>
      <c r="B36" s="24" t="s">
        <v>5</v>
      </c>
      <c r="C36" s="25"/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9">
        <v>3</v>
      </c>
      <c r="M36" s="30" t="s">
        <v>6</v>
      </c>
      <c r="N36" s="97"/>
      <c r="O36" s="97"/>
      <c r="P36" s="49"/>
      <c r="Q36" s="49"/>
    </row>
    <row r="37" spans="1:17" ht="15.6" customHeight="1" x14ac:dyDescent="0.2">
      <c r="A37" s="83">
        <v>15.35</v>
      </c>
      <c r="B37" s="27" t="s">
        <v>7</v>
      </c>
      <c r="C37" s="16">
        <v>0</v>
      </c>
      <c r="D37" s="3">
        <v>1</v>
      </c>
      <c r="E37" s="3">
        <v>1</v>
      </c>
      <c r="F37" s="3">
        <v>1</v>
      </c>
      <c r="G37" s="3">
        <v>0</v>
      </c>
      <c r="H37" s="3">
        <v>1</v>
      </c>
      <c r="I37" s="3">
        <v>0</v>
      </c>
      <c r="J37" s="3">
        <v>1</v>
      </c>
      <c r="K37" s="3">
        <v>0</v>
      </c>
      <c r="L37" s="15"/>
      <c r="M37" s="31">
        <f>SUM(C37:K37)</f>
        <v>5</v>
      </c>
      <c r="N37" s="98"/>
      <c r="O37" s="98"/>
      <c r="P37" s="49"/>
      <c r="Q37" s="49"/>
    </row>
    <row r="38" spans="1:17" ht="15.6" customHeight="1" x14ac:dyDescent="0.2">
      <c r="A38" s="106" t="s">
        <v>32</v>
      </c>
      <c r="B38" s="27" t="s">
        <v>8</v>
      </c>
      <c r="C38" s="16">
        <f>C37</f>
        <v>0</v>
      </c>
      <c r="D38" s="4">
        <f t="shared" ref="D38" si="29">C38-D36+D37</f>
        <v>1</v>
      </c>
      <c r="E38" s="4">
        <f>D38-E36+E37</f>
        <v>2</v>
      </c>
      <c r="F38" s="4">
        <f>E38-F36+F37</f>
        <v>2</v>
      </c>
      <c r="G38" s="4">
        <f>F38-G36+G37</f>
        <v>2</v>
      </c>
      <c r="H38" s="4">
        <f t="shared" ref="H38" si="30">G38-H36+H37</f>
        <v>3</v>
      </c>
      <c r="I38" s="4">
        <f t="shared" ref="I38" si="31">H38-I36+I37</f>
        <v>3</v>
      </c>
      <c r="J38" s="4">
        <f t="shared" ref="J38" si="32">I38-J36+J37</f>
        <v>4</v>
      </c>
      <c r="K38" s="4">
        <f t="shared" ref="K38" si="33">J38-K36+K37</f>
        <v>3</v>
      </c>
      <c r="L38" s="4">
        <f t="shared" ref="L38" si="34">K38-L36+L37</f>
        <v>0</v>
      </c>
      <c r="M38" s="32"/>
      <c r="N38" s="99">
        <f>MAX(C38:L38)</f>
        <v>4</v>
      </c>
      <c r="O38" s="99">
        <f>K38</f>
        <v>3</v>
      </c>
      <c r="P38" s="49"/>
      <c r="Q38" s="49"/>
    </row>
    <row r="39" spans="1:17" ht="15.6" customHeight="1" x14ac:dyDescent="0.2">
      <c r="A39" s="107"/>
      <c r="B39" s="27" t="s">
        <v>9</v>
      </c>
      <c r="C39" s="92"/>
      <c r="D39" s="93"/>
      <c r="E39" s="93"/>
      <c r="F39" s="93"/>
      <c r="G39" s="5">
        <v>15.45</v>
      </c>
      <c r="H39" s="93"/>
      <c r="I39" s="5">
        <v>15.52</v>
      </c>
      <c r="J39" s="93"/>
      <c r="K39" s="93"/>
      <c r="L39" s="88">
        <v>16.010000000000002</v>
      </c>
      <c r="M39" s="33">
        <v>26</v>
      </c>
      <c r="N39" s="98"/>
      <c r="O39" s="98"/>
      <c r="P39" s="49"/>
      <c r="Q39" s="49"/>
    </row>
    <row r="40" spans="1:17" ht="15.6" customHeight="1" x14ac:dyDescent="0.2">
      <c r="A40" s="108"/>
      <c r="B40" s="28" t="s">
        <v>10</v>
      </c>
      <c r="C40" s="94">
        <v>15.35</v>
      </c>
      <c r="D40" s="95"/>
      <c r="E40" s="95"/>
      <c r="F40" s="95"/>
      <c r="G40" s="6">
        <f>G39</f>
        <v>15.45</v>
      </c>
      <c r="H40" s="95"/>
      <c r="I40" s="6">
        <f>I39</f>
        <v>15.52</v>
      </c>
      <c r="J40" s="95"/>
      <c r="K40" s="95"/>
      <c r="L40" s="91"/>
      <c r="M40" s="32"/>
      <c r="N40" s="100"/>
      <c r="O40" s="100"/>
      <c r="P40" s="49"/>
      <c r="Q40" s="49"/>
    </row>
    <row r="41" spans="1:17" ht="15.6" customHeight="1" thickBot="1" x14ac:dyDescent="0.25">
      <c r="A41" s="84">
        <v>110</v>
      </c>
      <c r="B41" s="51" t="s">
        <v>11</v>
      </c>
      <c r="C41" s="58"/>
      <c r="D41" s="52"/>
      <c r="E41" s="52"/>
      <c r="F41" s="52"/>
      <c r="G41" s="52"/>
      <c r="H41" s="52"/>
      <c r="I41" s="52"/>
      <c r="J41" s="52"/>
      <c r="K41" s="52"/>
      <c r="L41" s="53"/>
      <c r="M41" s="54"/>
      <c r="N41" s="101"/>
      <c r="O41" s="101"/>
      <c r="P41" s="49"/>
      <c r="Q41" s="49"/>
    </row>
    <row r="42" spans="1:17" ht="15.6" customHeight="1" x14ac:dyDescent="0.2">
      <c r="A42" s="82"/>
      <c r="B42" s="24" t="s">
        <v>5</v>
      </c>
      <c r="C42" s="25"/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2</v>
      </c>
      <c r="K42" s="22">
        <v>0</v>
      </c>
      <c r="L42" s="29">
        <v>7</v>
      </c>
      <c r="M42" s="30" t="s">
        <v>6</v>
      </c>
      <c r="N42" s="97"/>
      <c r="O42" s="97"/>
      <c r="P42" s="49"/>
      <c r="Q42" s="49"/>
    </row>
    <row r="43" spans="1:17" ht="15.6" customHeight="1" x14ac:dyDescent="0.2">
      <c r="A43" s="83">
        <v>17.27</v>
      </c>
      <c r="B43" s="27" t="s">
        <v>7</v>
      </c>
      <c r="C43" s="16">
        <v>4</v>
      </c>
      <c r="D43" s="3">
        <v>0</v>
      </c>
      <c r="E43" s="3">
        <v>0</v>
      </c>
      <c r="F43" s="3">
        <v>0</v>
      </c>
      <c r="G43" s="3">
        <v>1</v>
      </c>
      <c r="H43" s="3">
        <v>1</v>
      </c>
      <c r="I43" s="3">
        <v>2</v>
      </c>
      <c r="J43" s="3">
        <v>1</v>
      </c>
      <c r="K43" s="3">
        <v>0</v>
      </c>
      <c r="L43" s="15"/>
      <c r="M43" s="31">
        <f>SUM(C43:K43)</f>
        <v>9</v>
      </c>
      <c r="N43" s="98"/>
      <c r="O43" s="98"/>
      <c r="P43" s="49"/>
      <c r="Q43" s="49"/>
    </row>
    <row r="44" spans="1:17" ht="15.6" customHeight="1" x14ac:dyDescent="0.2">
      <c r="A44" s="106" t="s">
        <v>32</v>
      </c>
      <c r="B44" s="27" t="s">
        <v>8</v>
      </c>
      <c r="C44" s="16">
        <f>C43</f>
        <v>4</v>
      </c>
      <c r="D44" s="4">
        <f t="shared" ref="D44" si="35">C44-D42+D43</f>
        <v>4</v>
      </c>
      <c r="E44" s="4">
        <f>D44-E42+E43</f>
        <v>4</v>
      </c>
      <c r="F44" s="4">
        <f>E44-F42+F43</f>
        <v>4</v>
      </c>
      <c r="G44" s="4">
        <f>F44-G42+G43</f>
        <v>5</v>
      </c>
      <c r="H44" s="4">
        <f t="shared" ref="H44" si="36">G44-H42+H43</f>
        <v>6</v>
      </c>
      <c r="I44" s="4">
        <f t="shared" ref="I44" si="37">H44-I42+I43</f>
        <v>8</v>
      </c>
      <c r="J44" s="4">
        <f t="shared" ref="J44" si="38">I44-J42+J43</f>
        <v>7</v>
      </c>
      <c r="K44" s="4">
        <f t="shared" ref="K44" si="39">J44-K42+K43</f>
        <v>7</v>
      </c>
      <c r="L44" s="4">
        <f t="shared" ref="L44" si="40">K44-L42+L43</f>
        <v>0</v>
      </c>
      <c r="M44" s="32"/>
      <c r="N44" s="99">
        <f>MAX(C44:L44)</f>
        <v>8</v>
      </c>
      <c r="O44" s="99">
        <f>K44</f>
        <v>7</v>
      </c>
      <c r="P44" s="49"/>
      <c r="Q44" s="49"/>
    </row>
    <row r="45" spans="1:17" ht="15.6" customHeight="1" x14ac:dyDescent="0.2">
      <c r="A45" s="107"/>
      <c r="B45" s="27" t="s">
        <v>9</v>
      </c>
      <c r="C45" s="92"/>
      <c r="D45" s="93"/>
      <c r="E45" s="93"/>
      <c r="F45" s="93"/>
      <c r="G45" s="5">
        <v>17.350000000000001</v>
      </c>
      <c r="H45" s="93"/>
      <c r="I45" s="5">
        <v>17.38</v>
      </c>
      <c r="J45" s="93"/>
      <c r="K45" s="93"/>
      <c r="L45" s="88">
        <v>17.47</v>
      </c>
      <c r="M45" s="33">
        <v>20</v>
      </c>
      <c r="N45" s="98"/>
      <c r="O45" s="98"/>
      <c r="P45" s="49"/>
      <c r="Q45" s="49"/>
    </row>
    <row r="46" spans="1:17" ht="15.6" customHeight="1" x14ac:dyDescent="0.2">
      <c r="A46" s="108"/>
      <c r="B46" s="28" t="s">
        <v>10</v>
      </c>
      <c r="C46" s="94">
        <v>17.27</v>
      </c>
      <c r="D46" s="95"/>
      <c r="E46" s="95"/>
      <c r="F46" s="95"/>
      <c r="G46" s="6">
        <f>G45</f>
        <v>17.350000000000001</v>
      </c>
      <c r="H46" s="95"/>
      <c r="I46" s="6">
        <v>17.39</v>
      </c>
      <c r="J46" s="95"/>
      <c r="K46" s="95"/>
      <c r="L46" s="91"/>
      <c r="M46" s="32"/>
      <c r="N46" s="100"/>
      <c r="O46" s="100"/>
      <c r="P46" s="49"/>
      <c r="Q46" s="49"/>
    </row>
    <row r="47" spans="1:17" ht="15.6" customHeight="1" thickBot="1" x14ac:dyDescent="0.25">
      <c r="A47" s="51">
        <v>110</v>
      </c>
      <c r="B47" s="51" t="s">
        <v>11</v>
      </c>
      <c r="C47" s="58"/>
      <c r="D47" s="52"/>
      <c r="E47" s="52"/>
      <c r="F47" s="52"/>
      <c r="G47" s="52"/>
      <c r="H47" s="52"/>
      <c r="I47" s="52"/>
      <c r="J47" s="52"/>
      <c r="K47" s="52"/>
      <c r="L47" s="53"/>
      <c r="M47" s="54"/>
      <c r="N47" s="101"/>
      <c r="O47" s="101"/>
      <c r="P47" s="49"/>
      <c r="Q47" s="49"/>
    </row>
    <row r="48" spans="1:17" s="49" customFormat="1" ht="15.6" customHeight="1" thickBot="1" x14ac:dyDescent="0.25">
      <c r="A48" s="63" t="s">
        <v>12</v>
      </c>
      <c r="B48" s="59"/>
      <c r="C48" s="7"/>
      <c r="D48" s="8">
        <f t="shared" ref="D48:L48" si="41">SUMIF($B6:$B47,"l. wys.",D6:D47)</f>
        <v>0</v>
      </c>
      <c r="E48" s="8">
        <f t="shared" si="41"/>
        <v>4</v>
      </c>
      <c r="F48" s="8">
        <f t="shared" si="41"/>
        <v>11</v>
      </c>
      <c r="G48" s="8">
        <f t="shared" si="41"/>
        <v>2</v>
      </c>
      <c r="H48" s="8">
        <f t="shared" si="41"/>
        <v>5</v>
      </c>
      <c r="I48" s="8">
        <f t="shared" si="41"/>
        <v>2</v>
      </c>
      <c r="J48" s="8">
        <f t="shared" si="41"/>
        <v>11</v>
      </c>
      <c r="K48" s="8">
        <f t="shared" si="41"/>
        <v>41</v>
      </c>
      <c r="L48" s="8">
        <f t="shared" si="41"/>
        <v>46</v>
      </c>
      <c r="M48" s="48" t="str">
        <f>"Σ: "&amp;SUM(C48:L48)</f>
        <v>Σ: 122</v>
      </c>
      <c r="O48" s="103" t="str">
        <f>"Σ: "&amp;SUM(O$6:O47)</f>
        <v>Σ: 46</v>
      </c>
    </row>
    <row r="49" spans="1:17" s="49" customFormat="1" ht="15.6" customHeight="1" thickBot="1" x14ac:dyDescent="0.25">
      <c r="A49" s="64" t="s">
        <v>13</v>
      </c>
      <c r="B49" s="60"/>
      <c r="C49" s="9">
        <f t="shared" ref="C49:K49" si="42">SUMIF($B6:$B47,"l. wsiad.",C6:C47)</f>
        <v>20</v>
      </c>
      <c r="D49" s="10">
        <f t="shared" si="42"/>
        <v>28</v>
      </c>
      <c r="E49" s="10">
        <f t="shared" si="42"/>
        <v>17</v>
      </c>
      <c r="F49" s="10">
        <f t="shared" si="42"/>
        <v>18</v>
      </c>
      <c r="G49" s="10">
        <f t="shared" si="42"/>
        <v>13</v>
      </c>
      <c r="H49" s="10">
        <f t="shared" si="42"/>
        <v>13</v>
      </c>
      <c r="I49" s="10">
        <f t="shared" si="42"/>
        <v>5</v>
      </c>
      <c r="J49" s="10">
        <f t="shared" si="42"/>
        <v>3</v>
      </c>
      <c r="K49" s="10">
        <f t="shared" si="42"/>
        <v>5</v>
      </c>
      <c r="L49" s="11"/>
      <c r="M49" s="50" t="str">
        <f>"Σ: "&amp;SUM(C49:L49)</f>
        <v>Σ: 122</v>
      </c>
      <c r="N49" s="102"/>
      <c r="O49" s="102"/>
    </row>
    <row r="50" spans="1:17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65" t="s">
        <v>12</v>
      </c>
      <c r="L50" s="66"/>
      <c r="M50" s="67" t="str">
        <f>"Σ: "&amp;SUM(C48:L48)+SUM('P Brzozowa&gt;Węglowa'!C48:M48)</f>
        <v>Σ: 210</v>
      </c>
      <c r="N50" s="102"/>
      <c r="O50" s="102"/>
      <c r="P50" s="49"/>
      <c r="Q50" s="49"/>
    </row>
    <row r="51" spans="1:17" ht="15.75" thickBot="1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68" t="s">
        <v>13</v>
      </c>
      <c r="L51" s="69"/>
      <c r="M51" s="70" t="str">
        <f>"Σ: "&amp;SUM(C49:L49)+SUM('P Brzozowa&gt;Węglowa'!C49:M49)</f>
        <v>Σ: 210</v>
      </c>
      <c r="N51" s="102"/>
      <c r="O51" s="102"/>
      <c r="P51" s="49"/>
      <c r="Q51" s="49"/>
    </row>
    <row r="52" spans="1:17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102"/>
      <c r="O52" s="102"/>
      <c r="P52" s="49"/>
      <c r="Q52" s="49"/>
    </row>
    <row r="53" spans="1:17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102"/>
      <c r="O53" s="102"/>
      <c r="P53" s="49"/>
      <c r="Q53" s="49"/>
    </row>
    <row r="54" spans="1:17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102"/>
      <c r="O54" s="102"/>
      <c r="P54" s="49"/>
      <c r="Q54" s="49"/>
    </row>
    <row r="55" spans="1:17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102"/>
      <c r="O55" s="102"/>
      <c r="P55" s="49"/>
      <c r="Q55" s="49"/>
    </row>
    <row r="56" spans="1:17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102"/>
      <c r="O56" s="102"/>
      <c r="P56" s="49"/>
      <c r="Q56" s="49"/>
    </row>
    <row r="57" spans="1:17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102"/>
      <c r="O57" s="102"/>
      <c r="P57" s="49"/>
      <c r="Q57" s="49"/>
    </row>
    <row r="58" spans="1:17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102"/>
      <c r="O58" s="102"/>
      <c r="P58" s="49"/>
      <c r="Q58" s="49"/>
    </row>
    <row r="59" spans="1:17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102"/>
      <c r="O59" s="102"/>
      <c r="P59" s="49"/>
      <c r="Q59" s="49"/>
    </row>
    <row r="60" spans="1:17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102"/>
      <c r="O60" s="102"/>
      <c r="P60" s="49"/>
      <c r="Q60" s="49"/>
    </row>
    <row r="61" spans="1:17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102"/>
      <c r="O61" s="102"/>
      <c r="P61" s="49"/>
      <c r="Q61" s="49"/>
    </row>
    <row r="62" spans="1:17" x14ac:dyDescent="0.2">
      <c r="N62" s="102"/>
      <c r="O62" s="102"/>
    </row>
    <row r="63" spans="1:17" x14ac:dyDescent="0.2">
      <c r="N63" s="102"/>
      <c r="O63" s="102"/>
    </row>
    <row r="64" spans="1:17" x14ac:dyDescent="0.2">
      <c r="N64" s="102"/>
      <c r="O64" s="102"/>
    </row>
    <row r="65" spans="14:15" x14ac:dyDescent="0.2">
      <c r="N65" s="102"/>
      <c r="O65" s="102"/>
    </row>
    <row r="66" spans="14:15" x14ac:dyDescent="0.2">
      <c r="N66" s="102"/>
      <c r="O66" s="102"/>
    </row>
    <row r="67" spans="14:15" x14ac:dyDescent="0.2">
      <c r="N67" s="102"/>
      <c r="O67" s="102"/>
    </row>
    <row r="68" spans="14:15" x14ac:dyDescent="0.2">
      <c r="N68" s="102"/>
      <c r="O68" s="102"/>
    </row>
    <row r="69" spans="14:15" x14ac:dyDescent="0.2">
      <c r="N69" s="102"/>
      <c r="O69" s="102"/>
    </row>
    <row r="70" spans="14:15" x14ac:dyDescent="0.2">
      <c r="N70" s="102"/>
      <c r="O70" s="102"/>
    </row>
    <row r="71" spans="14:15" x14ac:dyDescent="0.2">
      <c r="N71" s="102"/>
      <c r="O71" s="102"/>
    </row>
    <row r="72" spans="14:15" x14ac:dyDescent="0.2">
      <c r="N72" s="102"/>
      <c r="O72" s="102"/>
    </row>
    <row r="73" spans="14:15" x14ac:dyDescent="0.2">
      <c r="N73" s="104"/>
      <c r="O73" s="104"/>
    </row>
    <row r="74" spans="14:15" x14ac:dyDescent="0.2">
      <c r="N74" s="104"/>
      <c r="O74" s="104"/>
    </row>
    <row r="75" spans="14:15" x14ac:dyDescent="0.2">
      <c r="N75" s="104"/>
      <c r="O75" s="104"/>
    </row>
    <row r="76" spans="14:15" x14ac:dyDescent="0.2">
      <c r="N76" s="104"/>
      <c r="O76" s="104"/>
    </row>
    <row r="77" spans="14:15" x14ac:dyDescent="0.2">
      <c r="N77" s="104"/>
      <c r="O77" s="104"/>
    </row>
    <row r="78" spans="14:15" x14ac:dyDescent="0.2">
      <c r="N78" s="104"/>
      <c r="O78" s="104"/>
    </row>
    <row r="79" spans="14:15" x14ac:dyDescent="0.2">
      <c r="N79" s="104"/>
      <c r="O79" s="104"/>
    </row>
    <row r="80" spans="14:15" x14ac:dyDescent="0.2">
      <c r="N80" s="104"/>
      <c r="O80" s="104"/>
    </row>
    <row r="81" spans="14:15" x14ac:dyDescent="0.2">
      <c r="N81" s="104"/>
      <c r="O81" s="104"/>
    </row>
    <row r="82" spans="14:15" x14ac:dyDescent="0.2">
      <c r="N82" s="104"/>
      <c r="O82" s="104"/>
    </row>
    <row r="83" spans="14:15" x14ac:dyDescent="0.2">
      <c r="N83" s="104"/>
      <c r="O83" s="104"/>
    </row>
    <row r="84" spans="14:15" x14ac:dyDescent="0.2">
      <c r="N84" s="104"/>
      <c r="O84" s="104"/>
    </row>
    <row r="85" spans="14:15" x14ac:dyDescent="0.2">
      <c r="N85" s="104"/>
      <c r="O85" s="104"/>
    </row>
    <row r="86" spans="14:15" x14ac:dyDescent="0.2">
      <c r="N86" s="104"/>
      <c r="O86" s="104"/>
    </row>
    <row r="87" spans="14:15" x14ac:dyDescent="0.2">
      <c r="N87" s="104"/>
      <c r="O87" s="104"/>
    </row>
    <row r="88" spans="14:15" x14ac:dyDescent="0.2">
      <c r="N88" s="104"/>
      <c r="O88" s="104"/>
    </row>
  </sheetData>
  <sheetProtection selectLockedCells="1" selectUnlockedCells="1"/>
  <mergeCells count="7">
    <mergeCell ref="A8:A10"/>
    <mergeCell ref="A38:A40"/>
    <mergeCell ref="A44:A46"/>
    <mergeCell ref="A14:A16"/>
    <mergeCell ref="A20:A22"/>
    <mergeCell ref="A26:A28"/>
    <mergeCell ref="A32:A34"/>
  </mergeCells>
  <conditionalFormatting sqref="M8:M35">
    <cfRule type="expression" dxfId="95" priority="29" stopIfTrue="1">
      <formula>X8</formula>
    </cfRule>
  </conditionalFormatting>
  <conditionalFormatting sqref="M38:M41">
    <cfRule type="expression" dxfId="94" priority="27" stopIfTrue="1">
      <formula>X38</formula>
    </cfRule>
  </conditionalFormatting>
  <conditionalFormatting sqref="M44:M47">
    <cfRule type="expression" dxfId="93" priority="25" stopIfTrue="1">
      <formula>X44</formula>
    </cfRule>
  </conditionalFormatting>
  <conditionalFormatting sqref="M38:M41">
    <cfRule type="expression" dxfId="92" priority="22" stopIfTrue="1">
      <formula>X38</formula>
    </cfRule>
  </conditionalFormatting>
  <conditionalFormatting sqref="M44:M47">
    <cfRule type="expression" dxfId="91" priority="20" stopIfTrue="1">
      <formula>X44</formula>
    </cfRule>
  </conditionalFormatting>
  <conditionalFormatting sqref="C8:L8 C38:L38 C44:L44">
    <cfRule type="cellIs" dxfId="90" priority="32" stopIfTrue="1" operator="equal">
      <formula>$N8</formula>
    </cfRule>
  </conditionalFormatting>
  <conditionalFormatting sqref="M38:M41">
    <cfRule type="expression" dxfId="89" priority="18" stopIfTrue="1">
      <formula>X38</formula>
    </cfRule>
  </conditionalFormatting>
  <conditionalFormatting sqref="M44:M47">
    <cfRule type="expression" dxfId="88" priority="17" stopIfTrue="1">
      <formula>X44</formula>
    </cfRule>
  </conditionalFormatting>
  <conditionalFormatting sqref="M14:M17">
    <cfRule type="expression" dxfId="87" priority="16" stopIfTrue="1">
      <formula>X14</formula>
    </cfRule>
  </conditionalFormatting>
  <conditionalFormatting sqref="M14:M17">
    <cfRule type="expression" dxfId="86" priority="15" stopIfTrue="1">
      <formula>X14</formula>
    </cfRule>
  </conditionalFormatting>
  <conditionalFormatting sqref="C14:L14">
    <cfRule type="cellIs" dxfId="85" priority="14" stopIfTrue="1" operator="equal">
      <formula>$N14</formula>
    </cfRule>
  </conditionalFormatting>
  <conditionalFormatting sqref="M14:M17">
    <cfRule type="expression" dxfId="84" priority="13" stopIfTrue="1">
      <formula>X14</formula>
    </cfRule>
  </conditionalFormatting>
  <conditionalFormatting sqref="M20:M23">
    <cfRule type="expression" dxfId="83" priority="12" stopIfTrue="1">
      <formula>X20</formula>
    </cfRule>
  </conditionalFormatting>
  <conditionalFormatting sqref="M20:M23">
    <cfRule type="expression" dxfId="82" priority="11" stopIfTrue="1">
      <formula>X20</formula>
    </cfRule>
  </conditionalFormatting>
  <conditionalFormatting sqref="C20:L20">
    <cfRule type="cellIs" dxfId="81" priority="10" stopIfTrue="1" operator="equal">
      <formula>$N20</formula>
    </cfRule>
  </conditionalFormatting>
  <conditionalFormatting sqref="M20:M23">
    <cfRule type="expression" dxfId="80" priority="9" stopIfTrue="1">
      <formula>X20</formula>
    </cfRule>
  </conditionalFormatting>
  <conditionalFormatting sqref="M26:M29">
    <cfRule type="expression" dxfId="79" priority="8" stopIfTrue="1">
      <formula>X26</formula>
    </cfRule>
  </conditionalFormatting>
  <conditionalFormatting sqref="M26:M29">
    <cfRule type="expression" dxfId="78" priority="7" stopIfTrue="1">
      <formula>X26</formula>
    </cfRule>
  </conditionalFormatting>
  <conditionalFormatting sqref="C26:L26">
    <cfRule type="cellIs" dxfId="77" priority="6" stopIfTrue="1" operator="equal">
      <formula>$N26</formula>
    </cfRule>
  </conditionalFormatting>
  <conditionalFormatting sqref="M26:M29">
    <cfRule type="expression" dxfId="76" priority="5" stopIfTrue="1">
      <formula>X26</formula>
    </cfRule>
  </conditionalFormatting>
  <conditionalFormatting sqref="M32:M35">
    <cfRule type="expression" dxfId="75" priority="4" stopIfTrue="1">
      <formula>X32</formula>
    </cfRule>
  </conditionalFormatting>
  <conditionalFormatting sqref="M32:M35">
    <cfRule type="expression" dxfId="74" priority="3" stopIfTrue="1">
      <formula>X32</formula>
    </cfRule>
  </conditionalFormatting>
  <conditionalFormatting sqref="C32:L32">
    <cfRule type="cellIs" dxfId="73" priority="2" stopIfTrue="1" operator="equal">
      <formula>$N32</formula>
    </cfRule>
  </conditionalFormatting>
  <conditionalFormatting sqref="M32:M35">
    <cfRule type="expression" dxfId="72" priority="1" stopIfTrue="1">
      <formula>X32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9" customWidth="1"/>
    <col min="2" max="2" width="7.7109375" style="39" customWidth="1"/>
    <col min="3" max="13" width="10.28515625" style="39" customWidth="1"/>
    <col min="14" max="14" width="11.7109375" style="39" customWidth="1"/>
    <col min="15" max="16" width="9.140625" style="105"/>
    <col min="17" max="16384" width="9.140625" style="39"/>
  </cols>
  <sheetData>
    <row r="1" spans="1:18" ht="21.95" customHeight="1" x14ac:dyDescent="0.2">
      <c r="A1" s="12" t="s">
        <v>15</v>
      </c>
      <c r="B1" s="34"/>
      <c r="C1" s="34"/>
      <c r="D1" s="34"/>
      <c r="E1" s="34"/>
      <c r="F1" s="35"/>
      <c r="G1" s="35"/>
      <c r="H1" s="36"/>
      <c r="I1" s="55" t="s">
        <v>43</v>
      </c>
      <c r="J1" s="13"/>
      <c r="K1" s="13"/>
      <c r="L1" s="13"/>
      <c r="M1" s="37"/>
      <c r="N1" s="38"/>
      <c r="O1"/>
      <c r="P1"/>
    </row>
    <row r="2" spans="1:18" ht="5.0999999999999996" customHeight="1" thickBot="1" x14ac:dyDescent="0.25">
      <c r="A2" s="14"/>
      <c r="B2" s="40"/>
      <c r="C2" s="40"/>
      <c r="D2" s="40"/>
      <c r="E2" s="40"/>
      <c r="F2" s="41"/>
      <c r="G2" s="41"/>
      <c r="H2" s="42"/>
      <c r="I2" s="41"/>
      <c r="J2" s="1"/>
      <c r="K2" s="40"/>
      <c r="L2" s="40"/>
      <c r="M2" s="40"/>
      <c r="N2" s="43"/>
      <c r="O2"/>
      <c r="P2"/>
    </row>
    <row r="3" spans="1:18" ht="21.95" customHeight="1" thickBot="1" x14ac:dyDescent="0.25">
      <c r="A3" s="14" t="s">
        <v>0</v>
      </c>
      <c r="B3" s="17">
        <v>11</v>
      </c>
      <c r="C3" s="2" t="s">
        <v>33</v>
      </c>
      <c r="D3" s="2"/>
      <c r="E3" s="2"/>
      <c r="F3" s="2"/>
      <c r="G3" s="2"/>
      <c r="H3" s="42"/>
      <c r="I3" s="77" t="s">
        <v>16</v>
      </c>
      <c r="J3" s="1"/>
      <c r="K3" s="40"/>
      <c r="L3" s="40"/>
      <c r="M3" s="40"/>
      <c r="N3" s="43"/>
      <c r="O3"/>
      <c r="P3"/>
    </row>
    <row r="4" spans="1:18" ht="5.0999999999999996" customHeight="1" thickBot="1" x14ac:dyDescent="0.3">
      <c r="A4" s="18"/>
      <c r="B4" s="19"/>
      <c r="C4" s="20"/>
      <c r="D4" s="20"/>
      <c r="E4" s="20"/>
      <c r="F4" s="44"/>
      <c r="G4" s="44"/>
      <c r="H4" s="21"/>
      <c r="I4" s="19"/>
      <c r="J4" s="19"/>
      <c r="K4" s="45"/>
      <c r="L4" s="45"/>
      <c r="M4" s="45"/>
      <c r="N4" s="46"/>
      <c r="O4"/>
      <c r="P4"/>
    </row>
    <row r="5" spans="1:18" s="56" customFormat="1" ht="114.95" customHeight="1" thickBot="1" x14ac:dyDescent="0.25">
      <c r="A5" s="23" t="s">
        <v>2</v>
      </c>
      <c r="B5" s="23" t="s">
        <v>3</v>
      </c>
      <c r="C5" s="78" t="s">
        <v>36</v>
      </c>
      <c r="D5" s="78" t="s">
        <v>35</v>
      </c>
      <c r="E5" s="78" t="s">
        <v>18</v>
      </c>
      <c r="F5" s="78" t="s">
        <v>19</v>
      </c>
      <c r="G5" s="78" t="s">
        <v>20</v>
      </c>
      <c r="H5" s="78" t="s">
        <v>21</v>
      </c>
      <c r="I5" s="78" t="s">
        <v>22</v>
      </c>
      <c r="J5" s="78" t="s">
        <v>34</v>
      </c>
      <c r="K5" s="78" t="s">
        <v>23</v>
      </c>
      <c r="L5" s="78" t="s">
        <v>24</v>
      </c>
      <c r="M5" s="78" t="s">
        <v>25</v>
      </c>
      <c r="N5" s="23" t="s">
        <v>14</v>
      </c>
      <c r="O5" s="96" t="s">
        <v>4</v>
      </c>
      <c r="P5" s="96" t="s">
        <v>44</v>
      </c>
    </row>
    <row r="6" spans="1:18" s="47" customFormat="1" ht="15.6" customHeight="1" x14ac:dyDescent="0.2">
      <c r="A6" s="82"/>
      <c r="B6" s="24" t="s">
        <v>5</v>
      </c>
      <c r="C6" s="25"/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2</v>
      </c>
      <c r="L6" s="22">
        <v>1</v>
      </c>
      <c r="M6" s="29">
        <v>0</v>
      </c>
      <c r="N6" s="30" t="s">
        <v>6</v>
      </c>
      <c r="O6" s="97"/>
      <c r="P6" s="97"/>
      <c r="Q6" s="49"/>
      <c r="R6" s="49"/>
    </row>
    <row r="7" spans="1:18" s="47" customFormat="1" ht="15.6" customHeight="1" x14ac:dyDescent="0.2">
      <c r="A7" s="83">
        <v>6.06</v>
      </c>
      <c r="B7" s="27" t="s">
        <v>7</v>
      </c>
      <c r="C7" s="16">
        <v>0</v>
      </c>
      <c r="D7" s="3">
        <v>0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15"/>
      <c r="N7" s="31">
        <f>SUM(C7:L7)</f>
        <v>3</v>
      </c>
      <c r="O7" s="98"/>
      <c r="P7" s="98"/>
      <c r="Q7" s="49"/>
      <c r="R7" s="49"/>
    </row>
    <row r="8" spans="1:18" s="47" customFormat="1" ht="15.6" customHeight="1" x14ac:dyDescent="0.2">
      <c r="A8" s="106" t="s">
        <v>26</v>
      </c>
      <c r="B8" s="27" t="s">
        <v>8</v>
      </c>
      <c r="C8" s="16">
        <f>C7</f>
        <v>0</v>
      </c>
      <c r="D8" s="4">
        <f t="shared" ref="D8:M8" si="0">C8-D6+D7</f>
        <v>0</v>
      </c>
      <c r="E8" s="4">
        <f>D8-E6+E7</f>
        <v>2</v>
      </c>
      <c r="F8" s="4">
        <f>E8-F6+F7</f>
        <v>2</v>
      </c>
      <c r="G8" s="4">
        <f>F8-G6+G7</f>
        <v>2</v>
      </c>
      <c r="H8" s="4">
        <f t="shared" si="0"/>
        <v>2</v>
      </c>
      <c r="I8" s="4">
        <f t="shared" si="0"/>
        <v>2</v>
      </c>
      <c r="J8" s="4">
        <f t="shared" si="0"/>
        <v>2</v>
      </c>
      <c r="K8" s="4">
        <f t="shared" si="0"/>
        <v>1</v>
      </c>
      <c r="L8" s="4">
        <f t="shared" si="0"/>
        <v>0</v>
      </c>
      <c r="M8" s="4">
        <f t="shared" si="0"/>
        <v>0</v>
      </c>
      <c r="N8" s="32"/>
      <c r="O8" s="99">
        <f>MAX(C8:M8)</f>
        <v>2</v>
      </c>
      <c r="P8" s="99">
        <f>SUM(C7:D7)</f>
        <v>0</v>
      </c>
      <c r="Q8" s="49"/>
      <c r="R8" s="49"/>
    </row>
    <row r="9" spans="1:18" s="47" customFormat="1" ht="15.6" customHeight="1" x14ac:dyDescent="0.2">
      <c r="A9" s="107"/>
      <c r="B9" s="27" t="s">
        <v>9</v>
      </c>
      <c r="C9" s="86"/>
      <c r="D9" s="87"/>
      <c r="E9" s="87"/>
      <c r="F9" s="87"/>
      <c r="G9" s="5">
        <v>6.14</v>
      </c>
      <c r="H9" s="87"/>
      <c r="I9" s="87"/>
      <c r="J9" s="5">
        <v>6.17</v>
      </c>
      <c r="K9" s="87"/>
      <c r="L9" s="87"/>
      <c r="M9" s="88">
        <v>6.23</v>
      </c>
      <c r="N9" s="33">
        <v>17</v>
      </c>
      <c r="O9" s="98"/>
      <c r="P9" s="98"/>
      <c r="Q9" s="49"/>
      <c r="R9" s="49"/>
    </row>
    <row r="10" spans="1:18" s="47" customFormat="1" ht="15.6" customHeight="1" x14ac:dyDescent="0.2">
      <c r="A10" s="108"/>
      <c r="B10" s="28" t="s">
        <v>10</v>
      </c>
      <c r="C10" s="89">
        <v>6.06</v>
      </c>
      <c r="D10" s="90"/>
      <c r="E10" s="90"/>
      <c r="F10" s="90"/>
      <c r="G10" s="6">
        <v>6.15</v>
      </c>
      <c r="H10" s="90"/>
      <c r="I10" s="90"/>
      <c r="J10" s="6">
        <v>6.18</v>
      </c>
      <c r="K10" s="90"/>
      <c r="L10" s="90"/>
      <c r="M10" s="91"/>
      <c r="N10" s="32"/>
      <c r="O10" s="100"/>
      <c r="P10" s="100"/>
      <c r="Q10" s="49"/>
      <c r="R10" s="49"/>
    </row>
    <row r="11" spans="1:18" s="47" customFormat="1" ht="15.6" customHeight="1" thickBot="1" x14ac:dyDescent="0.25">
      <c r="A11" s="84">
        <v>110</v>
      </c>
      <c r="B11" s="51" t="s">
        <v>11</v>
      </c>
      <c r="C11" s="58"/>
      <c r="D11" s="52"/>
      <c r="E11" s="52"/>
      <c r="F11" s="52"/>
      <c r="G11" s="52"/>
      <c r="H11" s="52"/>
      <c r="I11" s="52"/>
      <c r="J11" s="52"/>
      <c r="K11" s="52"/>
      <c r="L11" s="52"/>
      <c r="M11" s="53"/>
      <c r="N11" s="54"/>
      <c r="O11" s="101"/>
      <c r="P11" s="101"/>
      <c r="Q11" s="49"/>
      <c r="R11" s="49"/>
    </row>
    <row r="12" spans="1:18" ht="15.6" customHeight="1" x14ac:dyDescent="0.2">
      <c r="A12" s="82"/>
      <c r="B12" s="24" t="s">
        <v>5</v>
      </c>
      <c r="C12" s="25"/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1</v>
      </c>
      <c r="J12" s="22">
        <v>0</v>
      </c>
      <c r="K12" s="22">
        <v>0</v>
      </c>
      <c r="L12" s="22">
        <v>5</v>
      </c>
      <c r="M12" s="29">
        <v>2</v>
      </c>
      <c r="N12" s="30" t="s">
        <v>6</v>
      </c>
      <c r="O12" s="97"/>
      <c r="P12" s="97"/>
      <c r="Q12" s="49"/>
      <c r="R12" s="49"/>
    </row>
    <row r="13" spans="1:18" ht="15.6" customHeight="1" x14ac:dyDescent="0.2">
      <c r="A13" s="83">
        <v>7.05</v>
      </c>
      <c r="B13" s="27" t="s">
        <v>7</v>
      </c>
      <c r="C13" s="16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2</v>
      </c>
      <c r="J13" s="3">
        <v>1</v>
      </c>
      <c r="K13" s="3">
        <v>2</v>
      </c>
      <c r="L13" s="3">
        <v>1</v>
      </c>
      <c r="M13" s="15"/>
      <c r="N13" s="31">
        <f>SUM(C13:L13)</f>
        <v>8</v>
      </c>
      <c r="O13" s="98"/>
      <c r="P13" s="98"/>
      <c r="Q13" s="49"/>
      <c r="R13" s="49"/>
    </row>
    <row r="14" spans="1:18" ht="15.6" customHeight="1" x14ac:dyDescent="0.2">
      <c r="A14" s="106" t="s">
        <v>26</v>
      </c>
      <c r="B14" s="27" t="s">
        <v>8</v>
      </c>
      <c r="C14" s="16">
        <f>C13</f>
        <v>0</v>
      </c>
      <c r="D14" s="4">
        <f t="shared" ref="D14" si="1">C14-D12+D13</f>
        <v>0</v>
      </c>
      <c r="E14" s="4">
        <f>D14-E12+E13</f>
        <v>2</v>
      </c>
      <c r="F14" s="4">
        <f>E14-F12+F13</f>
        <v>2</v>
      </c>
      <c r="G14" s="4">
        <f>F14-G12+G13</f>
        <v>2</v>
      </c>
      <c r="H14" s="4">
        <f t="shared" ref="H14:M14" si="2">G14-H12+H13</f>
        <v>2</v>
      </c>
      <c r="I14" s="4">
        <f t="shared" si="2"/>
        <v>3</v>
      </c>
      <c r="J14" s="4">
        <f t="shared" si="2"/>
        <v>4</v>
      </c>
      <c r="K14" s="4">
        <f t="shared" si="2"/>
        <v>6</v>
      </c>
      <c r="L14" s="4">
        <f t="shared" si="2"/>
        <v>2</v>
      </c>
      <c r="M14" s="4">
        <f t="shared" si="2"/>
        <v>0</v>
      </c>
      <c r="N14" s="32"/>
      <c r="O14" s="99">
        <f>MAX(C14:M14)</f>
        <v>6</v>
      </c>
      <c r="P14" s="99">
        <f>SUM(C13:D13)</f>
        <v>0</v>
      </c>
      <c r="Q14" s="49"/>
      <c r="R14" s="49"/>
    </row>
    <row r="15" spans="1:18" ht="15.6" customHeight="1" x14ac:dyDescent="0.2">
      <c r="A15" s="107"/>
      <c r="B15" s="27" t="s">
        <v>9</v>
      </c>
      <c r="C15" s="86"/>
      <c r="D15" s="87"/>
      <c r="E15" s="87"/>
      <c r="F15" s="87"/>
      <c r="G15" s="5">
        <v>7.14</v>
      </c>
      <c r="H15" s="87"/>
      <c r="I15" s="87"/>
      <c r="J15" s="5">
        <v>7.18</v>
      </c>
      <c r="K15" s="87"/>
      <c r="L15" s="87"/>
      <c r="M15" s="88">
        <v>7.22</v>
      </c>
      <c r="N15" s="33">
        <v>17</v>
      </c>
      <c r="O15" s="98"/>
      <c r="P15" s="98"/>
      <c r="Q15" s="49"/>
      <c r="R15" s="49"/>
    </row>
    <row r="16" spans="1:18" ht="15.6" customHeight="1" x14ac:dyDescent="0.2">
      <c r="A16" s="108"/>
      <c r="B16" s="28" t="s">
        <v>10</v>
      </c>
      <c r="C16" s="89">
        <v>7.05</v>
      </c>
      <c r="D16" s="90"/>
      <c r="E16" s="90"/>
      <c r="F16" s="90"/>
      <c r="G16" s="6">
        <f>G15</f>
        <v>7.14</v>
      </c>
      <c r="H16" s="90"/>
      <c r="I16" s="90"/>
      <c r="J16" s="6">
        <v>7.19</v>
      </c>
      <c r="K16" s="90"/>
      <c r="L16" s="90"/>
      <c r="M16" s="91"/>
      <c r="N16" s="32"/>
      <c r="O16" s="100"/>
      <c r="P16" s="100"/>
      <c r="Q16" s="49"/>
      <c r="R16" s="49"/>
    </row>
    <row r="17" spans="1:18" ht="15.6" customHeight="1" thickBot="1" x14ac:dyDescent="0.25">
      <c r="A17" s="51">
        <v>110</v>
      </c>
      <c r="B17" s="51" t="s">
        <v>11</v>
      </c>
      <c r="C17" s="58"/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4"/>
      <c r="O17" s="101"/>
      <c r="P17" s="101"/>
      <c r="Q17" s="49"/>
      <c r="R17" s="49"/>
    </row>
    <row r="18" spans="1:18" ht="15.6" customHeight="1" x14ac:dyDescent="0.2">
      <c r="A18" s="82"/>
      <c r="B18" s="24" t="s">
        <v>5</v>
      </c>
      <c r="C18" s="25"/>
      <c r="D18" s="22">
        <v>0</v>
      </c>
      <c r="E18" s="22">
        <v>0</v>
      </c>
      <c r="F18" s="22">
        <v>1</v>
      </c>
      <c r="G18" s="22">
        <v>1</v>
      </c>
      <c r="H18" s="22">
        <v>1</v>
      </c>
      <c r="I18" s="22">
        <v>2</v>
      </c>
      <c r="J18" s="22">
        <v>3</v>
      </c>
      <c r="K18" s="22">
        <v>3</v>
      </c>
      <c r="L18" s="22">
        <v>4</v>
      </c>
      <c r="M18" s="29">
        <v>4</v>
      </c>
      <c r="N18" s="30" t="s">
        <v>6</v>
      </c>
      <c r="O18" s="97"/>
      <c r="P18" s="97"/>
      <c r="Q18" s="49"/>
      <c r="R18" s="49"/>
    </row>
    <row r="19" spans="1:18" ht="15.6" customHeight="1" x14ac:dyDescent="0.2">
      <c r="A19" s="83">
        <v>14.06</v>
      </c>
      <c r="B19" s="27" t="s">
        <v>7</v>
      </c>
      <c r="C19" s="16">
        <v>12</v>
      </c>
      <c r="D19" s="3">
        <v>1</v>
      </c>
      <c r="E19" s="3">
        <v>4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15"/>
      <c r="N19" s="31">
        <f>SUM(C19:L19)</f>
        <v>19</v>
      </c>
      <c r="O19" s="98"/>
      <c r="P19" s="98"/>
      <c r="Q19" s="49"/>
      <c r="R19" s="49"/>
    </row>
    <row r="20" spans="1:18" ht="15.6" customHeight="1" x14ac:dyDescent="0.2">
      <c r="A20" s="106" t="s">
        <v>26</v>
      </c>
      <c r="B20" s="27" t="s">
        <v>8</v>
      </c>
      <c r="C20" s="16">
        <f>C19</f>
        <v>12</v>
      </c>
      <c r="D20" s="4">
        <f t="shared" ref="D20" si="3">C20-D18+D19</f>
        <v>13</v>
      </c>
      <c r="E20" s="4">
        <f>D20-E18+E19</f>
        <v>17</v>
      </c>
      <c r="F20" s="4">
        <f>E20-F18+F19</f>
        <v>16</v>
      </c>
      <c r="G20" s="4">
        <f>F20-G18+G19</f>
        <v>15</v>
      </c>
      <c r="H20" s="4">
        <f t="shared" ref="H20" si="4">G20-H18+H19</f>
        <v>16</v>
      </c>
      <c r="I20" s="4">
        <f t="shared" ref="I20" si="5">H20-I18+I19</f>
        <v>14</v>
      </c>
      <c r="J20" s="4">
        <f t="shared" ref="J20" si="6">I20-J18+J19</f>
        <v>11</v>
      </c>
      <c r="K20" s="4">
        <f t="shared" ref="K20" si="7">J20-K18+K19</f>
        <v>8</v>
      </c>
      <c r="L20" s="4">
        <f t="shared" ref="L20" si="8">K20-L18+L19</f>
        <v>4</v>
      </c>
      <c r="M20" s="4">
        <f t="shared" ref="M20" si="9">L20-M18+M19</f>
        <v>0</v>
      </c>
      <c r="N20" s="32"/>
      <c r="O20" s="99">
        <f>MAX(C20:M20)</f>
        <v>17</v>
      </c>
      <c r="P20" s="99">
        <f>SUM(C19:D19)</f>
        <v>13</v>
      </c>
      <c r="Q20" s="49"/>
      <c r="R20" s="49"/>
    </row>
    <row r="21" spans="1:18" ht="15.6" customHeight="1" x14ac:dyDescent="0.2">
      <c r="A21" s="107"/>
      <c r="B21" s="27" t="s">
        <v>9</v>
      </c>
      <c r="C21" s="86"/>
      <c r="D21" s="87"/>
      <c r="E21" s="87"/>
      <c r="F21" s="87"/>
      <c r="G21" s="5">
        <v>14.15</v>
      </c>
      <c r="H21" s="87"/>
      <c r="I21" s="87"/>
      <c r="J21" s="5">
        <v>14.2</v>
      </c>
      <c r="K21" s="87"/>
      <c r="L21" s="87"/>
      <c r="M21" s="88">
        <v>14.25</v>
      </c>
      <c r="N21" s="33">
        <v>19</v>
      </c>
      <c r="O21" s="98"/>
      <c r="P21" s="98"/>
      <c r="Q21" s="49"/>
      <c r="R21" s="49"/>
    </row>
    <row r="22" spans="1:18" ht="15.6" customHeight="1" x14ac:dyDescent="0.2">
      <c r="A22" s="108"/>
      <c r="B22" s="28" t="s">
        <v>10</v>
      </c>
      <c r="C22" s="89">
        <v>14.06</v>
      </c>
      <c r="D22" s="90"/>
      <c r="E22" s="90"/>
      <c r="F22" s="90"/>
      <c r="G22" s="6">
        <f>G21</f>
        <v>14.15</v>
      </c>
      <c r="H22" s="90"/>
      <c r="I22" s="90"/>
      <c r="J22" s="6">
        <f>J21</f>
        <v>14.2</v>
      </c>
      <c r="K22" s="90"/>
      <c r="L22" s="90"/>
      <c r="M22" s="91"/>
      <c r="N22" s="32"/>
      <c r="O22" s="100"/>
      <c r="P22" s="100"/>
      <c r="Q22" s="49"/>
      <c r="R22" s="49"/>
    </row>
    <row r="23" spans="1:18" ht="15.6" customHeight="1" thickBot="1" x14ac:dyDescent="0.25">
      <c r="A23" s="84">
        <v>102</v>
      </c>
      <c r="B23" s="51" t="s">
        <v>11</v>
      </c>
      <c r="C23" s="58"/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4"/>
      <c r="O23" s="101"/>
      <c r="P23" s="101"/>
      <c r="Q23" s="49"/>
      <c r="R23" s="49"/>
    </row>
    <row r="24" spans="1:18" ht="15.6" customHeight="1" x14ac:dyDescent="0.2">
      <c r="A24" s="82"/>
      <c r="B24" s="24" t="s">
        <v>5</v>
      </c>
      <c r="C24" s="25"/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1</v>
      </c>
      <c r="K24" s="22">
        <v>1</v>
      </c>
      <c r="L24" s="22">
        <v>2</v>
      </c>
      <c r="M24" s="29">
        <v>7</v>
      </c>
      <c r="N24" s="30" t="s">
        <v>6</v>
      </c>
      <c r="O24" s="97"/>
      <c r="P24" s="97"/>
      <c r="Q24" s="49"/>
      <c r="R24" s="49"/>
    </row>
    <row r="25" spans="1:18" ht="15.6" customHeight="1" x14ac:dyDescent="0.2">
      <c r="A25" s="83">
        <v>15.1</v>
      </c>
      <c r="B25" s="27" t="s">
        <v>7</v>
      </c>
      <c r="C25" s="16">
        <v>5</v>
      </c>
      <c r="D25" s="3">
        <v>4</v>
      </c>
      <c r="E25" s="3">
        <v>2</v>
      </c>
      <c r="F25" s="3">
        <v>0</v>
      </c>
      <c r="G25" s="3">
        <v>0</v>
      </c>
      <c r="H25" s="3">
        <v>0</v>
      </c>
      <c r="I25" s="3">
        <v>2</v>
      </c>
      <c r="J25" s="3">
        <v>1</v>
      </c>
      <c r="K25" s="3">
        <v>0</v>
      </c>
      <c r="L25" s="3">
        <v>0</v>
      </c>
      <c r="M25" s="15"/>
      <c r="N25" s="31">
        <f>SUM(C25:L25)</f>
        <v>14</v>
      </c>
      <c r="O25" s="98"/>
      <c r="P25" s="98"/>
      <c r="Q25" s="49"/>
      <c r="R25" s="49"/>
    </row>
    <row r="26" spans="1:18" ht="15.6" customHeight="1" x14ac:dyDescent="0.2">
      <c r="A26" s="106" t="s">
        <v>26</v>
      </c>
      <c r="B26" s="27" t="s">
        <v>8</v>
      </c>
      <c r="C26" s="16">
        <f>C25</f>
        <v>5</v>
      </c>
      <c r="D26" s="4">
        <f t="shared" ref="D26" si="10">C26-D24+D25</f>
        <v>8</v>
      </c>
      <c r="E26" s="4">
        <f>D26-E24+E25</f>
        <v>9</v>
      </c>
      <c r="F26" s="4">
        <f>E26-F24+F25</f>
        <v>9</v>
      </c>
      <c r="G26" s="4">
        <f>F26-G24+G25</f>
        <v>9</v>
      </c>
      <c r="H26" s="4">
        <f t="shared" ref="H26" si="11">G26-H24+H25</f>
        <v>9</v>
      </c>
      <c r="I26" s="4">
        <f t="shared" ref="I26" si="12">H26-I24+I25</f>
        <v>10</v>
      </c>
      <c r="J26" s="4">
        <f t="shared" ref="J26" si="13">I26-J24+J25</f>
        <v>10</v>
      </c>
      <c r="K26" s="4">
        <f t="shared" ref="K26" si="14">J26-K24+K25</f>
        <v>9</v>
      </c>
      <c r="L26" s="4">
        <f t="shared" ref="L26" si="15">K26-L24+L25</f>
        <v>7</v>
      </c>
      <c r="M26" s="4">
        <f t="shared" ref="M26" si="16">L26-M24+M25</f>
        <v>0</v>
      </c>
      <c r="N26" s="32"/>
      <c r="O26" s="99">
        <f>MAX(C26:M26)</f>
        <v>10</v>
      </c>
      <c r="P26" s="99">
        <f>SUM(C25:D25)</f>
        <v>9</v>
      </c>
      <c r="Q26" s="49"/>
      <c r="R26" s="49"/>
    </row>
    <row r="27" spans="1:18" ht="15.6" customHeight="1" x14ac:dyDescent="0.2">
      <c r="A27" s="107"/>
      <c r="B27" s="27" t="s">
        <v>9</v>
      </c>
      <c r="C27" s="86"/>
      <c r="D27" s="87"/>
      <c r="E27" s="87"/>
      <c r="F27" s="87"/>
      <c r="G27" s="5">
        <v>15.19</v>
      </c>
      <c r="H27" s="87"/>
      <c r="I27" s="87"/>
      <c r="J27" s="5">
        <v>15.22</v>
      </c>
      <c r="K27" s="87"/>
      <c r="L27" s="87"/>
      <c r="M27" s="88">
        <v>15.26</v>
      </c>
      <c r="N27" s="33"/>
      <c r="O27" s="98"/>
      <c r="P27" s="98"/>
      <c r="Q27" s="49"/>
      <c r="R27" s="49"/>
    </row>
    <row r="28" spans="1:18" ht="15.6" customHeight="1" x14ac:dyDescent="0.2">
      <c r="A28" s="108"/>
      <c r="B28" s="28" t="s">
        <v>10</v>
      </c>
      <c r="C28" s="89">
        <v>15.1</v>
      </c>
      <c r="D28" s="90"/>
      <c r="E28" s="90"/>
      <c r="F28" s="90"/>
      <c r="G28" s="6">
        <f>G27</f>
        <v>15.19</v>
      </c>
      <c r="H28" s="90"/>
      <c r="I28" s="90"/>
      <c r="J28" s="6">
        <f>J27</f>
        <v>15.22</v>
      </c>
      <c r="K28" s="90"/>
      <c r="L28" s="90"/>
      <c r="M28" s="91"/>
      <c r="N28" s="32"/>
      <c r="O28" s="100"/>
      <c r="P28" s="100"/>
      <c r="Q28" s="49"/>
      <c r="R28" s="49"/>
    </row>
    <row r="29" spans="1:18" ht="15.6" customHeight="1" thickBot="1" x14ac:dyDescent="0.25">
      <c r="A29" s="84">
        <v>102</v>
      </c>
      <c r="B29" s="51" t="s">
        <v>11</v>
      </c>
      <c r="C29" s="58"/>
      <c r="D29" s="52"/>
      <c r="E29" s="52"/>
      <c r="F29" s="52"/>
      <c r="G29" s="52"/>
      <c r="H29" s="52"/>
      <c r="I29" s="52"/>
      <c r="J29" s="52"/>
      <c r="K29" s="52"/>
      <c r="L29" s="52"/>
      <c r="M29" s="53"/>
      <c r="N29" s="54"/>
      <c r="O29" s="101"/>
      <c r="P29" s="101"/>
      <c r="Q29" s="49"/>
      <c r="R29" s="49"/>
    </row>
    <row r="30" spans="1:18" ht="15.6" customHeight="1" x14ac:dyDescent="0.2">
      <c r="A30" s="82"/>
      <c r="B30" s="24" t="s">
        <v>5</v>
      </c>
      <c r="C30" s="25"/>
      <c r="D30" s="22">
        <v>0</v>
      </c>
      <c r="E30" s="22">
        <v>1</v>
      </c>
      <c r="F30" s="22">
        <v>5</v>
      </c>
      <c r="G30" s="22">
        <v>0</v>
      </c>
      <c r="H30" s="22">
        <v>0</v>
      </c>
      <c r="I30" s="22">
        <v>6</v>
      </c>
      <c r="J30" s="22">
        <v>1</v>
      </c>
      <c r="K30" s="22">
        <v>4</v>
      </c>
      <c r="L30" s="22">
        <v>0</v>
      </c>
      <c r="M30" s="29">
        <v>0</v>
      </c>
      <c r="N30" s="30" t="s">
        <v>6</v>
      </c>
      <c r="O30" s="97"/>
      <c r="P30" s="97"/>
      <c r="Q30" s="49"/>
      <c r="R30" s="49"/>
    </row>
    <row r="31" spans="1:18" ht="15.6" customHeight="1" x14ac:dyDescent="0.2">
      <c r="A31" s="83">
        <v>18.059999999999999</v>
      </c>
      <c r="B31" s="27" t="s">
        <v>7</v>
      </c>
      <c r="C31" s="16">
        <v>2</v>
      </c>
      <c r="D31" s="3">
        <v>4</v>
      </c>
      <c r="E31" s="3">
        <v>9</v>
      </c>
      <c r="F31" s="3">
        <v>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15"/>
      <c r="N31" s="31">
        <f>SUM(C31:L31)</f>
        <v>17</v>
      </c>
      <c r="O31" s="98"/>
      <c r="P31" s="98"/>
      <c r="Q31" s="49"/>
      <c r="R31" s="49"/>
    </row>
    <row r="32" spans="1:18" ht="15.6" customHeight="1" x14ac:dyDescent="0.2">
      <c r="A32" s="106" t="s">
        <v>26</v>
      </c>
      <c r="B32" s="27" t="s">
        <v>8</v>
      </c>
      <c r="C32" s="16">
        <f>C31</f>
        <v>2</v>
      </c>
      <c r="D32" s="4">
        <f t="shared" ref="D32" si="17">C32-D30+D31</f>
        <v>6</v>
      </c>
      <c r="E32" s="4">
        <f>D32-E30+E31</f>
        <v>14</v>
      </c>
      <c r="F32" s="4">
        <f>E32-F30+F31</f>
        <v>11</v>
      </c>
      <c r="G32" s="4">
        <f>F32-G30+G31</f>
        <v>11</v>
      </c>
      <c r="H32" s="4">
        <f t="shared" ref="H32:M32" si="18">G32-H30+H31</f>
        <v>11</v>
      </c>
      <c r="I32" s="4">
        <f t="shared" si="18"/>
        <v>5</v>
      </c>
      <c r="J32" s="4">
        <f t="shared" si="18"/>
        <v>4</v>
      </c>
      <c r="K32" s="4">
        <f t="shared" si="18"/>
        <v>0</v>
      </c>
      <c r="L32" s="4">
        <f t="shared" si="18"/>
        <v>0</v>
      </c>
      <c r="M32" s="4">
        <f t="shared" si="18"/>
        <v>0</v>
      </c>
      <c r="N32" s="32"/>
      <c r="O32" s="99">
        <f>MAX(C32:M32)</f>
        <v>14</v>
      </c>
      <c r="P32" s="99">
        <f>SUM(C31:D31)</f>
        <v>6</v>
      </c>
      <c r="Q32" s="49"/>
      <c r="R32" s="49"/>
    </row>
    <row r="33" spans="1:18" ht="15.6" customHeight="1" x14ac:dyDescent="0.2">
      <c r="A33" s="107"/>
      <c r="B33" s="27" t="s">
        <v>9</v>
      </c>
      <c r="C33" s="86"/>
      <c r="D33" s="87"/>
      <c r="E33" s="87"/>
      <c r="F33" s="87"/>
      <c r="G33" s="5">
        <v>18.14</v>
      </c>
      <c r="H33" s="87"/>
      <c r="I33" s="87"/>
      <c r="J33" s="5">
        <v>18.190000000000001</v>
      </c>
      <c r="K33" s="87"/>
      <c r="L33" s="87"/>
      <c r="M33" s="88">
        <v>18.28</v>
      </c>
      <c r="N33" s="33">
        <v>22</v>
      </c>
      <c r="O33" s="98"/>
      <c r="P33" s="98"/>
      <c r="Q33" s="49"/>
      <c r="R33" s="49"/>
    </row>
    <row r="34" spans="1:18" ht="15.6" customHeight="1" x14ac:dyDescent="0.2">
      <c r="A34" s="108"/>
      <c r="B34" s="28" t="s">
        <v>10</v>
      </c>
      <c r="C34" s="89">
        <v>18.059999999999999</v>
      </c>
      <c r="D34" s="90"/>
      <c r="E34" s="90"/>
      <c r="F34" s="90"/>
      <c r="G34" s="6">
        <f>G33</f>
        <v>18.14</v>
      </c>
      <c r="H34" s="90"/>
      <c r="I34" s="90"/>
      <c r="J34" s="6">
        <f>J33</f>
        <v>18.190000000000001</v>
      </c>
      <c r="K34" s="90"/>
      <c r="L34" s="90"/>
      <c r="M34" s="91"/>
      <c r="N34" s="32"/>
      <c r="O34" s="100"/>
      <c r="P34" s="100"/>
      <c r="Q34" s="49"/>
      <c r="R34" s="49"/>
    </row>
    <row r="35" spans="1:18" ht="15" customHeight="1" thickBot="1" x14ac:dyDescent="0.25">
      <c r="A35" s="84">
        <v>102</v>
      </c>
      <c r="B35" s="51" t="s">
        <v>11</v>
      </c>
      <c r="C35" s="58"/>
      <c r="D35" s="52"/>
      <c r="E35" s="52"/>
      <c r="F35" s="52"/>
      <c r="G35" s="52"/>
      <c r="H35" s="52"/>
      <c r="I35" s="52"/>
      <c r="J35" s="52"/>
      <c r="K35" s="52"/>
      <c r="L35" s="52"/>
      <c r="M35" s="53"/>
      <c r="N35" s="54"/>
      <c r="O35" s="101"/>
      <c r="P35" s="101"/>
      <c r="Q35" s="49"/>
      <c r="R35" s="49"/>
    </row>
    <row r="36" spans="1:18" s="49" customFormat="1" ht="15.6" customHeight="1" thickBot="1" x14ac:dyDescent="0.25">
      <c r="A36" s="63" t="s">
        <v>12</v>
      </c>
      <c r="B36" s="59"/>
      <c r="C36" s="7"/>
      <c r="D36" s="8">
        <f t="shared" ref="D36:M36" si="19">SUMIF($B6:$B35,"l. wys.",D6:D35)</f>
        <v>1</v>
      </c>
      <c r="E36" s="8">
        <f t="shared" si="19"/>
        <v>2</v>
      </c>
      <c r="F36" s="8">
        <f t="shared" si="19"/>
        <v>6</v>
      </c>
      <c r="G36" s="8">
        <f t="shared" si="19"/>
        <v>1</v>
      </c>
      <c r="H36" s="8">
        <f t="shared" si="19"/>
        <v>1</v>
      </c>
      <c r="I36" s="8">
        <f t="shared" si="19"/>
        <v>10</v>
      </c>
      <c r="J36" s="8">
        <f t="shared" si="19"/>
        <v>5</v>
      </c>
      <c r="K36" s="8">
        <f t="shared" si="19"/>
        <v>10</v>
      </c>
      <c r="L36" s="8">
        <f t="shared" si="19"/>
        <v>12</v>
      </c>
      <c r="M36" s="8">
        <f t="shared" si="19"/>
        <v>13</v>
      </c>
      <c r="N36" s="48" t="str">
        <f>"Σ: "&amp;SUM(C36:M36)</f>
        <v>Σ: 61</v>
      </c>
      <c r="O36" s="102"/>
      <c r="P36" s="103" t="str">
        <f>"Σ: "&amp;SUM(P$6:P35)</f>
        <v>Σ: 28</v>
      </c>
    </row>
    <row r="37" spans="1:18" s="49" customFormat="1" ht="15.6" customHeight="1" thickBot="1" x14ac:dyDescent="0.25">
      <c r="A37" s="64" t="s">
        <v>13</v>
      </c>
      <c r="B37" s="60"/>
      <c r="C37" s="9">
        <f t="shared" ref="C37:L37" si="20">SUMIF($B6:$B35,"l. wsiad.",C6:C35)</f>
        <v>19</v>
      </c>
      <c r="D37" s="10">
        <f t="shared" si="20"/>
        <v>9</v>
      </c>
      <c r="E37" s="10">
        <f t="shared" si="20"/>
        <v>19</v>
      </c>
      <c r="F37" s="10">
        <f t="shared" si="20"/>
        <v>2</v>
      </c>
      <c r="G37" s="10">
        <f t="shared" si="20"/>
        <v>0</v>
      </c>
      <c r="H37" s="10">
        <f t="shared" si="20"/>
        <v>2</v>
      </c>
      <c r="I37" s="10">
        <f t="shared" si="20"/>
        <v>4</v>
      </c>
      <c r="J37" s="10">
        <f t="shared" si="20"/>
        <v>2</v>
      </c>
      <c r="K37" s="10">
        <f t="shared" si="20"/>
        <v>3</v>
      </c>
      <c r="L37" s="10">
        <f t="shared" si="20"/>
        <v>1</v>
      </c>
      <c r="M37" s="11"/>
      <c r="N37" s="50" t="str">
        <f>"Σ: "&amp;SUM(C37:M37)</f>
        <v>Σ: 61</v>
      </c>
      <c r="O37" s="102"/>
      <c r="P37" s="102"/>
    </row>
    <row r="38" spans="1:18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102"/>
      <c r="P38" s="102"/>
      <c r="Q38" s="49"/>
      <c r="R38" s="49"/>
    </row>
    <row r="39" spans="1:18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102"/>
      <c r="P39" s="102"/>
      <c r="Q39" s="49"/>
      <c r="R39" s="49"/>
    </row>
    <row r="40" spans="1:18" x14ac:dyDescent="0.2">
      <c r="O40" s="102"/>
      <c r="P40" s="102"/>
    </row>
    <row r="41" spans="1:18" x14ac:dyDescent="0.2">
      <c r="O41" s="102"/>
      <c r="P41" s="102"/>
    </row>
    <row r="42" spans="1:18" x14ac:dyDescent="0.2">
      <c r="O42" s="102"/>
      <c r="P42" s="102"/>
    </row>
    <row r="43" spans="1:18" x14ac:dyDescent="0.2">
      <c r="O43" s="102"/>
      <c r="P43" s="102"/>
    </row>
    <row r="44" spans="1:18" x14ac:dyDescent="0.2">
      <c r="O44" s="102"/>
      <c r="P44" s="102"/>
    </row>
    <row r="45" spans="1:18" x14ac:dyDescent="0.2">
      <c r="O45" s="102"/>
      <c r="P45" s="102"/>
    </row>
    <row r="46" spans="1:18" x14ac:dyDescent="0.2">
      <c r="O46" s="102"/>
      <c r="P46" s="102"/>
    </row>
    <row r="47" spans="1:18" x14ac:dyDescent="0.2">
      <c r="O47" s="102"/>
      <c r="P47" s="102"/>
    </row>
    <row r="48" spans="1:18" x14ac:dyDescent="0.2">
      <c r="O48" s="102"/>
      <c r="P48" s="102"/>
    </row>
    <row r="49" spans="15:16" x14ac:dyDescent="0.2">
      <c r="O49" s="102"/>
      <c r="P49" s="102"/>
    </row>
    <row r="50" spans="15:16" x14ac:dyDescent="0.2">
      <c r="O50" s="102"/>
      <c r="P50" s="102"/>
    </row>
    <row r="51" spans="15:16" x14ac:dyDescent="0.2">
      <c r="O51" s="102"/>
      <c r="P51" s="102"/>
    </row>
    <row r="52" spans="15:16" x14ac:dyDescent="0.2">
      <c r="O52" s="102"/>
      <c r="P52" s="102"/>
    </row>
    <row r="53" spans="15:16" x14ac:dyDescent="0.2">
      <c r="O53" s="102"/>
      <c r="P53" s="102"/>
    </row>
    <row r="54" spans="15:16" x14ac:dyDescent="0.2">
      <c r="O54" s="102"/>
      <c r="P54" s="102"/>
    </row>
    <row r="55" spans="15:16" x14ac:dyDescent="0.2">
      <c r="O55" s="102"/>
      <c r="P55" s="102"/>
    </row>
    <row r="56" spans="15:16" x14ac:dyDescent="0.2">
      <c r="O56" s="102"/>
      <c r="P56" s="102"/>
    </row>
    <row r="57" spans="15:16" x14ac:dyDescent="0.2">
      <c r="O57" s="104"/>
      <c r="P57" s="104"/>
    </row>
    <row r="58" spans="15:16" x14ac:dyDescent="0.2">
      <c r="O58" s="104"/>
      <c r="P58" s="104"/>
    </row>
    <row r="59" spans="15:16" x14ac:dyDescent="0.2">
      <c r="O59" s="104"/>
      <c r="P59" s="104"/>
    </row>
    <row r="60" spans="15:16" x14ac:dyDescent="0.2">
      <c r="O60" s="104"/>
      <c r="P60" s="104"/>
    </row>
    <row r="61" spans="15:16" x14ac:dyDescent="0.2">
      <c r="O61" s="104"/>
      <c r="P61" s="104"/>
    </row>
    <row r="62" spans="15:16" x14ac:dyDescent="0.2">
      <c r="O62" s="104"/>
      <c r="P62" s="104"/>
    </row>
    <row r="63" spans="15:16" x14ac:dyDescent="0.2">
      <c r="O63" s="104"/>
      <c r="P63" s="104"/>
    </row>
    <row r="64" spans="15:16" x14ac:dyDescent="0.2">
      <c r="O64" s="104"/>
      <c r="P64" s="104"/>
    </row>
    <row r="65" spans="15:16" x14ac:dyDescent="0.2">
      <c r="O65" s="104"/>
      <c r="P65" s="104"/>
    </row>
    <row r="66" spans="15:16" x14ac:dyDescent="0.2">
      <c r="O66" s="104"/>
      <c r="P66" s="104"/>
    </row>
    <row r="67" spans="15:16" x14ac:dyDescent="0.2">
      <c r="O67" s="104"/>
      <c r="P67" s="104"/>
    </row>
    <row r="68" spans="15:16" x14ac:dyDescent="0.2">
      <c r="O68" s="104"/>
      <c r="P68" s="104"/>
    </row>
    <row r="69" spans="15:16" x14ac:dyDescent="0.2">
      <c r="O69" s="104"/>
      <c r="P69" s="104"/>
    </row>
    <row r="70" spans="15:16" x14ac:dyDescent="0.2">
      <c r="O70" s="104"/>
      <c r="P70" s="104"/>
    </row>
    <row r="71" spans="15:16" x14ac:dyDescent="0.2">
      <c r="O71" s="104"/>
      <c r="P71" s="104"/>
    </row>
    <row r="72" spans="15:16" x14ac:dyDescent="0.2">
      <c r="O72" s="104"/>
      <c r="P72" s="104"/>
    </row>
  </sheetData>
  <sheetProtection selectLockedCells="1" selectUnlockedCells="1"/>
  <mergeCells count="5">
    <mergeCell ref="A8:A10"/>
    <mergeCell ref="A14:A16"/>
    <mergeCell ref="A20:A22"/>
    <mergeCell ref="A26:A28"/>
    <mergeCell ref="A32:A34"/>
  </mergeCells>
  <conditionalFormatting sqref="N8:N35">
    <cfRule type="expression" dxfId="71" priority="32" stopIfTrue="1">
      <formula>Y8</formula>
    </cfRule>
  </conditionalFormatting>
  <conditionalFormatting sqref="C8:M8">
    <cfRule type="cellIs" dxfId="70" priority="27" stopIfTrue="1" operator="equal">
      <formula>$O8</formula>
    </cfRule>
  </conditionalFormatting>
  <conditionalFormatting sqref="N14:N29">
    <cfRule type="expression" dxfId="69" priority="24" stopIfTrue="1">
      <formula>Y14</formula>
    </cfRule>
  </conditionalFormatting>
  <conditionalFormatting sqref="N14:N29">
    <cfRule type="expression" dxfId="68" priority="23" stopIfTrue="1">
      <formula>Y14</formula>
    </cfRule>
  </conditionalFormatting>
  <conditionalFormatting sqref="C14:M14">
    <cfRule type="cellIs" dxfId="67" priority="22" stopIfTrue="1" operator="equal">
      <formula>$O14</formula>
    </cfRule>
  </conditionalFormatting>
  <conditionalFormatting sqref="N14:N29">
    <cfRule type="expression" dxfId="66" priority="21" stopIfTrue="1">
      <formula>Y14</formula>
    </cfRule>
  </conditionalFormatting>
  <conditionalFormatting sqref="N32:N35">
    <cfRule type="expression" dxfId="65" priority="20" stopIfTrue="1">
      <formula>Y32</formula>
    </cfRule>
  </conditionalFormatting>
  <conditionalFormatting sqref="N32:N35">
    <cfRule type="expression" dxfId="64" priority="19" stopIfTrue="1">
      <formula>Y32</formula>
    </cfRule>
  </conditionalFormatting>
  <conditionalFormatting sqref="C32:M32">
    <cfRule type="cellIs" dxfId="63" priority="18" stopIfTrue="1" operator="equal">
      <formula>$O32</formula>
    </cfRule>
  </conditionalFormatting>
  <conditionalFormatting sqref="N32:N35">
    <cfRule type="expression" dxfId="62" priority="17" stopIfTrue="1">
      <formula>Y32</formula>
    </cfRule>
  </conditionalFormatting>
  <conditionalFormatting sqref="N26:N29">
    <cfRule type="expression" dxfId="61" priority="16" stopIfTrue="1">
      <formula>Y26</formula>
    </cfRule>
  </conditionalFormatting>
  <conditionalFormatting sqref="N26:N29">
    <cfRule type="expression" dxfId="60" priority="15" stopIfTrue="1">
      <formula>Y26</formula>
    </cfRule>
  </conditionalFormatting>
  <conditionalFormatting sqref="N26:N29">
    <cfRule type="expression" dxfId="59" priority="13" stopIfTrue="1">
      <formula>Y26</formula>
    </cfRule>
  </conditionalFormatting>
  <conditionalFormatting sqref="N20:N23">
    <cfRule type="expression" dxfId="58" priority="12" stopIfTrue="1">
      <formula>Y20</formula>
    </cfRule>
  </conditionalFormatting>
  <conditionalFormatting sqref="N20:N23">
    <cfRule type="expression" dxfId="57" priority="11" stopIfTrue="1">
      <formula>Y20</formula>
    </cfRule>
  </conditionalFormatting>
  <conditionalFormatting sqref="N20:N23">
    <cfRule type="expression" dxfId="56" priority="9" stopIfTrue="1">
      <formula>Y20</formula>
    </cfRule>
  </conditionalFormatting>
  <conditionalFormatting sqref="C26:M26">
    <cfRule type="cellIs" dxfId="55" priority="2" stopIfTrue="1" operator="equal">
      <formula>$O26</formula>
    </cfRule>
  </conditionalFormatting>
  <conditionalFormatting sqref="C20:M20">
    <cfRule type="cellIs" dxfId="54" priority="1" stopIfTrue="1" operator="equal">
      <formula>$O20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C41" sqref="C41"/>
    </sheetView>
  </sheetViews>
  <sheetFormatPr defaultColWidth="9.140625" defaultRowHeight="15" x14ac:dyDescent="0.2"/>
  <cols>
    <col min="1" max="1" width="10.7109375" style="39" customWidth="1"/>
    <col min="2" max="2" width="7.7109375" style="39" customWidth="1"/>
    <col min="3" max="12" width="11.28515625" style="39" customWidth="1"/>
    <col min="13" max="13" width="11.7109375" style="39" customWidth="1"/>
    <col min="14" max="15" width="9.140625" style="105"/>
    <col min="16" max="16384" width="9.140625" style="39"/>
  </cols>
  <sheetData>
    <row r="1" spans="1:17" ht="21.95" customHeight="1" x14ac:dyDescent="0.2">
      <c r="A1" s="12" t="s">
        <v>15</v>
      </c>
      <c r="B1" s="34"/>
      <c r="C1" s="34"/>
      <c r="D1" s="34"/>
      <c r="E1" s="34"/>
      <c r="F1" s="35"/>
      <c r="G1" s="36"/>
      <c r="H1" s="55" t="s">
        <v>43</v>
      </c>
      <c r="I1" s="13"/>
      <c r="J1" s="13"/>
      <c r="K1" s="13"/>
      <c r="L1" s="37"/>
      <c r="M1" s="38"/>
      <c r="N1"/>
      <c r="O1"/>
    </row>
    <row r="2" spans="1:17" ht="5.0999999999999996" customHeight="1" thickBot="1" x14ac:dyDescent="0.25">
      <c r="A2" s="14"/>
      <c r="B2" s="40"/>
      <c r="C2" s="40"/>
      <c r="D2" s="40"/>
      <c r="E2" s="40"/>
      <c r="F2" s="41"/>
      <c r="G2" s="42"/>
      <c r="H2" s="41"/>
      <c r="I2" s="1"/>
      <c r="J2" s="1"/>
      <c r="K2" s="1"/>
      <c r="L2" s="40"/>
      <c r="M2" s="43"/>
      <c r="N2"/>
      <c r="O2"/>
    </row>
    <row r="3" spans="1:17" ht="21.95" customHeight="1" thickBot="1" x14ac:dyDescent="0.25">
      <c r="A3" s="14" t="s">
        <v>0</v>
      </c>
      <c r="B3" s="17">
        <v>11</v>
      </c>
      <c r="C3" s="2" t="s">
        <v>33</v>
      </c>
      <c r="D3" s="2"/>
      <c r="E3" s="2"/>
      <c r="F3" s="2"/>
      <c r="G3" s="42"/>
      <c r="H3" s="80" t="s">
        <v>17</v>
      </c>
      <c r="I3" s="1"/>
      <c r="J3" s="1"/>
      <c r="K3" s="1"/>
      <c r="L3" s="40"/>
      <c r="M3" s="43"/>
      <c r="N3"/>
      <c r="O3"/>
    </row>
    <row r="4" spans="1:17" ht="5.0999999999999996" customHeight="1" thickBot="1" x14ac:dyDescent="0.3">
      <c r="A4" s="18"/>
      <c r="B4" s="19"/>
      <c r="C4" s="20"/>
      <c r="D4" s="20"/>
      <c r="E4" s="20"/>
      <c r="F4" s="44"/>
      <c r="G4" s="21"/>
      <c r="H4" s="19"/>
      <c r="I4" s="19"/>
      <c r="J4" s="19"/>
      <c r="K4" s="19"/>
      <c r="L4" s="45"/>
      <c r="M4" s="46"/>
      <c r="N4"/>
      <c r="O4"/>
    </row>
    <row r="5" spans="1:17" s="56" customFormat="1" ht="114.95" customHeight="1" thickBot="1" x14ac:dyDescent="0.25">
      <c r="A5" s="23" t="s">
        <v>2</v>
      </c>
      <c r="B5" s="23" t="s">
        <v>3</v>
      </c>
      <c r="C5" s="78" t="s">
        <v>25</v>
      </c>
      <c r="D5" s="78" t="s">
        <v>27</v>
      </c>
      <c r="E5" s="78" t="s">
        <v>23</v>
      </c>
      <c r="F5" s="78" t="s">
        <v>28</v>
      </c>
      <c r="G5" s="81" t="s">
        <v>37</v>
      </c>
      <c r="H5" s="78" t="s">
        <v>29</v>
      </c>
      <c r="I5" s="78" t="s">
        <v>38</v>
      </c>
      <c r="J5" s="81" t="s">
        <v>30</v>
      </c>
      <c r="K5" s="79" t="s">
        <v>31</v>
      </c>
      <c r="L5" s="78" t="s">
        <v>39</v>
      </c>
      <c r="M5" s="23" t="s">
        <v>14</v>
      </c>
      <c r="N5" s="96" t="s">
        <v>4</v>
      </c>
      <c r="O5" s="96" t="s">
        <v>44</v>
      </c>
    </row>
    <row r="6" spans="1:17" s="47" customFormat="1" ht="15.6" customHeight="1" x14ac:dyDescent="0.2">
      <c r="A6" s="82"/>
      <c r="B6" s="24" t="s">
        <v>5</v>
      </c>
      <c r="C6" s="25"/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7</v>
      </c>
      <c r="K6" s="22">
        <v>0</v>
      </c>
      <c r="L6" s="29">
        <v>7</v>
      </c>
      <c r="M6" s="30" t="s">
        <v>6</v>
      </c>
      <c r="N6" s="97"/>
      <c r="O6" s="97"/>
      <c r="P6" s="49"/>
      <c r="Q6" s="49"/>
    </row>
    <row r="7" spans="1:17" s="47" customFormat="1" ht="15.6" customHeight="1" x14ac:dyDescent="0.2">
      <c r="A7" s="83">
        <v>5.26</v>
      </c>
      <c r="B7" s="27" t="s">
        <v>7</v>
      </c>
      <c r="C7" s="16">
        <v>2</v>
      </c>
      <c r="D7" s="3">
        <v>3</v>
      </c>
      <c r="E7" s="3">
        <v>4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0</v>
      </c>
      <c r="L7" s="15"/>
      <c r="M7" s="31">
        <f>SUM(C7:K7)</f>
        <v>14</v>
      </c>
      <c r="N7" s="98"/>
      <c r="O7" s="98"/>
      <c r="P7" s="49"/>
      <c r="Q7" s="49"/>
    </row>
    <row r="8" spans="1:17" s="47" customFormat="1" ht="15.6" customHeight="1" x14ac:dyDescent="0.2">
      <c r="A8" s="106" t="s">
        <v>32</v>
      </c>
      <c r="B8" s="27" t="s">
        <v>8</v>
      </c>
      <c r="C8" s="16">
        <f>C7</f>
        <v>2</v>
      </c>
      <c r="D8" s="4">
        <f t="shared" ref="D8:L8" si="0">C8-D6+D7</f>
        <v>5</v>
      </c>
      <c r="E8" s="4">
        <f>D8-E6+E7</f>
        <v>9</v>
      </c>
      <c r="F8" s="4">
        <f>E8-F6+F7</f>
        <v>10</v>
      </c>
      <c r="G8" s="4">
        <f>F8-G6+G7</f>
        <v>11</v>
      </c>
      <c r="H8" s="4">
        <f t="shared" si="0"/>
        <v>12</v>
      </c>
      <c r="I8" s="4">
        <f t="shared" si="0"/>
        <v>13</v>
      </c>
      <c r="J8" s="4">
        <f t="shared" si="0"/>
        <v>7</v>
      </c>
      <c r="K8" s="4">
        <f t="shared" si="0"/>
        <v>7</v>
      </c>
      <c r="L8" s="4">
        <f t="shared" si="0"/>
        <v>0</v>
      </c>
      <c r="M8" s="32"/>
      <c r="N8" s="99">
        <f>MAX(C8:L8)</f>
        <v>13</v>
      </c>
      <c r="O8" s="99">
        <f>K8</f>
        <v>7</v>
      </c>
      <c r="P8" s="49"/>
      <c r="Q8" s="49"/>
    </row>
    <row r="9" spans="1:17" s="47" customFormat="1" ht="15.6" customHeight="1" x14ac:dyDescent="0.2">
      <c r="A9" s="107"/>
      <c r="B9" s="27" t="s">
        <v>9</v>
      </c>
      <c r="C9" s="92"/>
      <c r="D9" s="93"/>
      <c r="E9" s="93"/>
      <c r="F9" s="93"/>
      <c r="G9" s="5">
        <v>5.33</v>
      </c>
      <c r="H9" s="93"/>
      <c r="I9" s="5">
        <v>5.38</v>
      </c>
      <c r="J9" s="93"/>
      <c r="K9" s="93"/>
      <c r="L9" s="88">
        <v>5.44</v>
      </c>
      <c r="M9" s="33">
        <v>18</v>
      </c>
      <c r="N9" s="98"/>
      <c r="O9" s="98"/>
      <c r="P9" s="49"/>
      <c r="Q9" s="49"/>
    </row>
    <row r="10" spans="1:17" s="47" customFormat="1" ht="15.6" customHeight="1" x14ac:dyDescent="0.2">
      <c r="A10" s="108"/>
      <c r="B10" s="28" t="s">
        <v>10</v>
      </c>
      <c r="C10" s="94">
        <v>5.26</v>
      </c>
      <c r="D10" s="95"/>
      <c r="E10" s="95"/>
      <c r="F10" s="95"/>
      <c r="G10" s="6">
        <v>5.34</v>
      </c>
      <c r="H10" s="95"/>
      <c r="I10" s="6">
        <v>5.39</v>
      </c>
      <c r="J10" s="95"/>
      <c r="K10" s="95"/>
      <c r="L10" s="91"/>
      <c r="M10" s="32"/>
      <c r="N10" s="100"/>
      <c r="O10" s="100"/>
      <c r="P10" s="49"/>
      <c r="Q10" s="49"/>
    </row>
    <row r="11" spans="1:17" s="47" customFormat="1" ht="15.6" customHeight="1" thickBot="1" x14ac:dyDescent="0.25">
      <c r="A11" s="84">
        <v>110</v>
      </c>
      <c r="B11" s="51" t="s">
        <v>11</v>
      </c>
      <c r="C11" s="58"/>
      <c r="D11" s="52"/>
      <c r="E11" s="52"/>
      <c r="F11" s="52"/>
      <c r="G11" s="52"/>
      <c r="H11" s="52"/>
      <c r="I11" s="52"/>
      <c r="J11" s="52"/>
      <c r="K11" s="52"/>
      <c r="L11" s="53"/>
      <c r="M11" s="54"/>
      <c r="N11" s="101"/>
      <c r="O11" s="101"/>
      <c r="P11" s="49"/>
      <c r="Q11" s="49"/>
    </row>
    <row r="12" spans="1:17" ht="15.6" customHeight="1" x14ac:dyDescent="0.2">
      <c r="A12" s="82"/>
      <c r="B12" s="24" t="s">
        <v>5</v>
      </c>
      <c r="C12" s="25"/>
      <c r="D12" s="22">
        <v>0</v>
      </c>
      <c r="E12" s="22">
        <v>1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4</v>
      </c>
      <c r="L12" s="29">
        <v>4</v>
      </c>
      <c r="M12" s="30" t="s">
        <v>6</v>
      </c>
      <c r="N12" s="97"/>
      <c r="O12" s="97"/>
      <c r="P12" s="49"/>
      <c r="Q12" s="49"/>
    </row>
    <row r="13" spans="1:17" ht="15.6" customHeight="1" x14ac:dyDescent="0.2">
      <c r="A13" s="83">
        <v>6.27</v>
      </c>
      <c r="B13" s="27" t="s">
        <v>7</v>
      </c>
      <c r="C13" s="16">
        <v>4</v>
      </c>
      <c r="D13" s="3">
        <v>3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15"/>
      <c r="M13" s="31">
        <f>SUM(C13:K13)</f>
        <v>9</v>
      </c>
      <c r="N13" s="98"/>
      <c r="O13" s="98"/>
      <c r="P13" s="49"/>
      <c r="Q13" s="49"/>
    </row>
    <row r="14" spans="1:17" ht="15.6" customHeight="1" x14ac:dyDescent="0.2">
      <c r="A14" s="106" t="s">
        <v>32</v>
      </c>
      <c r="B14" s="27" t="s">
        <v>8</v>
      </c>
      <c r="C14" s="16">
        <f>C13</f>
        <v>4</v>
      </c>
      <c r="D14" s="4">
        <f t="shared" ref="D14" si="1">C14-D12+D13</f>
        <v>7</v>
      </c>
      <c r="E14" s="4">
        <f>D14-E12+E13</f>
        <v>7</v>
      </c>
      <c r="F14" s="4">
        <f>E14-F12+F13</f>
        <v>7</v>
      </c>
      <c r="G14" s="4">
        <f>F14-G12+G13</f>
        <v>7</v>
      </c>
      <c r="H14" s="4">
        <f t="shared" ref="H14:L14" si="2">G14-H12+H13</f>
        <v>8</v>
      </c>
      <c r="I14" s="4">
        <f t="shared" si="2"/>
        <v>8</v>
      </c>
      <c r="J14" s="4">
        <f t="shared" si="2"/>
        <v>8</v>
      </c>
      <c r="K14" s="4">
        <f t="shared" si="2"/>
        <v>4</v>
      </c>
      <c r="L14" s="4">
        <f t="shared" si="2"/>
        <v>0</v>
      </c>
      <c r="M14" s="32"/>
      <c r="N14" s="99">
        <f>MAX(C14:L14)</f>
        <v>8</v>
      </c>
      <c r="O14" s="99">
        <f>K14</f>
        <v>4</v>
      </c>
      <c r="P14" s="49"/>
      <c r="Q14" s="49"/>
    </row>
    <row r="15" spans="1:17" ht="15.6" customHeight="1" x14ac:dyDescent="0.2">
      <c r="A15" s="107"/>
      <c r="B15" s="27" t="s">
        <v>9</v>
      </c>
      <c r="C15" s="92"/>
      <c r="D15" s="93"/>
      <c r="E15" s="93"/>
      <c r="F15" s="93"/>
      <c r="G15" s="5">
        <v>6.35</v>
      </c>
      <c r="H15" s="93"/>
      <c r="I15" s="5">
        <v>6.36</v>
      </c>
      <c r="J15" s="93"/>
      <c r="K15" s="93"/>
      <c r="L15" s="88">
        <v>6.45</v>
      </c>
      <c r="M15" s="33">
        <v>18</v>
      </c>
      <c r="N15" s="98"/>
      <c r="O15" s="98"/>
      <c r="P15" s="49"/>
      <c r="Q15" s="49"/>
    </row>
    <row r="16" spans="1:17" ht="15.6" customHeight="1" x14ac:dyDescent="0.2">
      <c r="A16" s="108"/>
      <c r="B16" s="28" t="s">
        <v>10</v>
      </c>
      <c r="C16" s="94">
        <v>6.27</v>
      </c>
      <c r="D16" s="95"/>
      <c r="E16" s="95"/>
      <c r="F16" s="95"/>
      <c r="G16" s="6">
        <f>G15</f>
        <v>6.35</v>
      </c>
      <c r="H16" s="95"/>
      <c r="I16" s="6">
        <f>I15</f>
        <v>6.36</v>
      </c>
      <c r="J16" s="95"/>
      <c r="K16" s="95"/>
      <c r="L16" s="91"/>
      <c r="M16" s="32"/>
      <c r="N16" s="100"/>
      <c r="O16" s="100"/>
      <c r="P16" s="49"/>
      <c r="Q16" s="49"/>
    </row>
    <row r="17" spans="1:17" ht="15.6" customHeight="1" thickBot="1" x14ac:dyDescent="0.25">
      <c r="A17" s="84">
        <v>110</v>
      </c>
      <c r="B17" s="51" t="s">
        <v>11</v>
      </c>
      <c r="C17" s="58"/>
      <c r="D17" s="52"/>
      <c r="E17" s="52"/>
      <c r="F17" s="52"/>
      <c r="G17" s="52"/>
      <c r="H17" s="52"/>
      <c r="I17" s="52"/>
      <c r="J17" s="52"/>
      <c r="K17" s="52"/>
      <c r="L17" s="53"/>
      <c r="M17" s="54"/>
      <c r="N17" s="101"/>
      <c r="O17" s="101"/>
      <c r="P17" s="49"/>
      <c r="Q17" s="49"/>
    </row>
    <row r="18" spans="1:17" ht="15.6" customHeight="1" x14ac:dyDescent="0.2">
      <c r="A18" s="82"/>
      <c r="B18" s="24" t="s">
        <v>5</v>
      </c>
      <c r="C18" s="25"/>
      <c r="D18" s="22">
        <v>0</v>
      </c>
      <c r="E18" s="22">
        <v>0</v>
      </c>
      <c r="F18" s="22">
        <v>0</v>
      </c>
      <c r="G18" s="22">
        <v>1</v>
      </c>
      <c r="H18" s="22">
        <v>0</v>
      </c>
      <c r="I18" s="22">
        <v>0</v>
      </c>
      <c r="J18" s="22">
        <v>2</v>
      </c>
      <c r="K18" s="22">
        <v>2</v>
      </c>
      <c r="L18" s="29">
        <v>9</v>
      </c>
      <c r="M18" s="30" t="s">
        <v>6</v>
      </c>
      <c r="N18" s="97"/>
      <c r="O18" s="97"/>
      <c r="P18" s="49"/>
      <c r="Q18" s="49"/>
    </row>
    <row r="19" spans="1:17" ht="15.6" customHeight="1" x14ac:dyDescent="0.2">
      <c r="A19" s="83">
        <v>13.26</v>
      </c>
      <c r="B19" s="27" t="s">
        <v>7</v>
      </c>
      <c r="C19" s="16">
        <v>3</v>
      </c>
      <c r="D19" s="3">
        <v>2</v>
      </c>
      <c r="E19" s="3">
        <v>0</v>
      </c>
      <c r="F19" s="3">
        <v>2</v>
      </c>
      <c r="G19" s="3">
        <v>5</v>
      </c>
      <c r="H19" s="3">
        <v>0</v>
      </c>
      <c r="I19" s="3">
        <v>0</v>
      </c>
      <c r="J19" s="3">
        <v>2</v>
      </c>
      <c r="K19" s="3">
        <v>0</v>
      </c>
      <c r="L19" s="15"/>
      <c r="M19" s="31">
        <f>SUM(C19:K19)</f>
        <v>14</v>
      </c>
      <c r="N19" s="98"/>
      <c r="O19" s="98"/>
      <c r="P19" s="49"/>
      <c r="Q19" s="49"/>
    </row>
    <row r="20" spans="1:17" ht="15.6" customHeight="1" x14ac:dyDescent="0.2">
      <c r="A20" s="106" t="s">
        <v>32</v>
      </c>
      <c r="B20" s="27" t="s">
        <v>8</v>
      </c>
      <c r="C20" s="16">
        <f>C19</f>
        <v>3</v>
      </c>
      <c r="D20" s="4">
        <f t="shared" ref="D20" si="3">C20-D18+D19</f>
        <v>5</v>
      </c>
      <c r="E20" s="4">
        <f>D20-E18+E19</f>
        <v>5</v>
      </c>
      <c r="F20" s="4">
        <f>E20-F18+F19</f>
        <v>7</v>
      </c>
      <c r="G20" s="4">
        <f>F20-G18+G19</f>
        <v>11</v>
      </c>
      <c r="H20" s="4">
        <f t="shared" ref="H20:L20" si="4">G20-H18+H19</f>
        <v>11</v>
      </c>
      <c r="I20" s="4">
        <f t="shared" si="4"/>
        <v>11</v>
      </c>
      <c r="J20" s="4">
        <f t="shared" si="4"/>
        <v>11</v>
      </c>
      <c r="K20" s="4">
        <f t="shared" si="4"/>
        <v>9</v>
      </c>
      <c r="L20" s="4">
        <f t="shared" si="4"/>
        <v>0</v>
      </c>
      <c r="M20" s="32"/>
      <c r="N20" s="99">
        <f>MAX(C20:L20)</f>
        <v>11</v>
      </c>
      <c r="O20" s="99">
        <f>K20</f>
        <v>9</v>
      </c>
      <c r="P20" s="49"/>
      <c r="Q20" s="49"/>
    </row>
    <row r="21" spans="1:17" ht="15.6" customHeight="1" x14ac:dyDescent="0.2">
      <c r="A21" s="107"/>
      <c r="B21" s="27" t="s">
        <v>9</v>
      </c>
      <c r="C21" s="92"/>
      <c r="D21" s="93"/>
      <c r="E21" s="93"/>
      <c r="F21" s="93"/>
      <c r="G21" s="5">
        <v>13.34</v>
      </c>
      <c r="H21" s="93"/>
      <c r="I21" s="5">
        <v>13.36</v>
      </c>
      <c r="J21" s="93"/>
      <c r="K21" s="93"/>
      <c r="L21" s="88">
        <v>13.47</v>
      </c>
      <c r="M21" s="33">
        <v>20</v>
      </c>
      <c r="N21" s="98"/>
      <c r="O21" s="98"/>
      <c r="P21" s="49"/>
      <c r="Q21" s="49"/>
    </row>
    <row r="22" spans="1:17" ht="15.6" customHeight="1" x14ac:dyDescent="0.2">
      <c r="A22" s="108"/>
      <c r="B22" s="28" t="s">
        <v>10</v>
      </c>
      <c r="C22" s="94">
        <v>13.27</v>
      </c>
      <c r="D22" s="95"/>
      <c r="E22" s="95"/>
      <c r="F22" s="95"/>
      <c r="G22" s="6">
        <f>G21</f>
        <v>13.34</v>
      </c>
      <c r="H22" s="95"/>
      <c r="I22" s="6">
        <f>I21</f>
        <v>13.36</v>
      </c>
      <c r="J22" s="95"/>
      <c r="K22" s="95"/>
      <c r="L22" s="91"/>
      <c r="M22" s="32"/>
      <c r="N22" s="100"/>
      <c r="O22" s="100"/>
      <c r="P22" s="49"/>
      <c r="Q22" s="49"/>
    </row>
    <row r="23" spans="1:17" ht="15.6" customHeight="1" thickBot="1" x14ac:dyDescent="0.25">
      <c r="A23" s="84">
        <v>102</v>
      </c>
      <c r="B23" s="51" t="s">
        <v>11</v>
      </c>
      <c r="C23" s="58"/>
      <c r="D23" s="52"/>
      <c r="E23" s="52"/>
      <c r="F23" s="52"/>
      <c r="G23" s="52"/>
      <c r="H23" s="52"/>
      <c r="I23" s="52"/>
      <c r="J23" s="52"/>
      <c r="K23" s="52"/>
      <c r="L23" s="53"/>
      <c r="M23" s="54"/>
      <c r="N23" s="101"/>
      <c r="O23" s="101"/>
      <c r="P23" s="49"/>
      <c r="Q23" s="49"/>
    </row>
    <row r="24" spans="1:17" ht="15.6" customHeight="1" x14ac:dyDescent="0.2">
      <c r="A24" s="82"/>
      <c r="B24" s="24" t="s">
        <v>5</v>
      </c>
      <c r="C24" s="25"/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1</v>
      </c>
      <c r="K24" s="22">
        <v>7</v>
      </c>
      <c r="L24" s="29">
        <v>1</v>
      </c>
      <c r="M24" s="30" t="s">
        <v>6</v>
      </c>
      <c r="N24" s="97"/>
      <c r="O24" s="97"/>
      <c r="P24" s="49"/>
      <c r="Q24" s="49"/>
    </row>
    <row r="25" spans="1:17" ht="15.6" customHeight="1" x14ac:dyDescent="0.2">
      <c r="A25" s="83">
        <v>14.31</v>
      </c>
      <c r="B25" s="27" t="s">
        <v>7</v>
      </c>
      <c r="C25" s="16">
        <v>1</v>
      </c>
      <c r="D25" s="3">
        <v>0</v>
      </c>
      <c r="E25" s="3">
        <v>0</v>
      </c>
      <c r="F25" s="3">
        <v>2</v>
      </c>
      <c r="G25" s="3">
        <v>6</v>
      </c>
      <c r="H25" s="3">
        <v>0</v>
      </c>
      <c r="I25" s="3">
        <v>0</v>
      </c>
      <c r="J25" s="3">
        <v>1</v>
      </c>
      <c r="K25" s="3">
        <v>0</v>
      </c>
      <c r="L25" s="15"/>
      <c r="M25" s="31">
        <f>SUM(C25:K25)</f>
        <v>10</v>
      </c>
      <c r="N25" s="98"/>
      <c r="O25" s="98"/>
      <c r="P25" s="49"/>
      <c r="Q25" s="49"/>
    </row>
    <row r="26" spans="1:17" ht="15.6" customHeight="1" x14ac:dyDescent="0.2">
      <c r="A26" s="106" t="s">
        <v>32</v>
      </c>
      <c r="B26" s="27" t="s">
        <v>8</v>
      </c>
      <c r="C26" s="16">
        <f>C25</f>
        <v>1</v>
      </c>
      <c r="D26" s="4">
        <f t="shared" ref="D26" si="5">C26-D24+D25</f>
        <v>1</v>
      </c>
      <c r="E26" s="4">
        <f>D26-E24+E25</f>
        <v>1</v>
      </c>
      <c r="F26" s="4">
        <f>E26-F24+F25</f>
        <v>2</v>
      </c>
      <c r="G26" s="4">
        <f>F26-G24+G25</f>
        <v>8</v>
      </c>
      <c r="H26" s="4">
        <f t="shared" ref="H26:L26" si="6">G26-H24+H25</f>
        <v>8</v>
      </c>
      <c r="I26" s="4">
        <f t="shared" si="6"/>
        <v>8</v>
      </c>
      <c r="J26" s="4">
        <f t="shared" si="6"/>
        <v>8</v>
      </c>
      <c r="K26" s="4">
        <f t="shared" si="6"/>
        <v>1</v>
      </c>
      <c r="L26" s="4">
        <f t="shared" si="6"/>
        <v>0</v>
      </c>
      <c r="M26" s="32"/>
      <c r="N26" s="99">
        <f>MAX(C26:L26)</f>
        <v>8</v>
      </c>
      <c r="O26" s="99">
        <f>K26</f>
        <v>1</v>
      </c>
      <c r="P26" s="49"/>
      <c r="Q26" s="49"/>
    </row>
    <row r="27" spans="1:17" ht="15.6" customHeight="1" x14ac:dyDescent="0.2">
      <c r="A27" s="107"/>
      <c r="B27" s="27" t="s">
        <v>9</v>
      </c>
      <c r="C27" s="92"/>
      <c r="D27" s="93"/>
      <c r="E27" s="93"/>
      <c r="F27" s="93"/>
      <c r="G27" s="5">
        <v>14.38</v>
      </c>
      <c r="H27" s="93"/>
      <c r="I27" s="5">
        <v>14.41</v>
      </c>
      <c r="J27" s="93"/>
      <c r="K27" s="93"/>
      <c r="L27" s="88">
        <v>14.5</v>
      </c>
      <c r="M27" s="33">
        <v>0</v>
      </c>
      <c r="N27" s="98"/>
      <c r="O27" s="98"/>
      <c r="P27" s="49"/>
      <c r="Q27" s="49"/>
    </row>
    <row r="28" spans="1:17" ht="15.6" customHeight="1" x14ac:dyDescent="0.2">
      <c r="A28" s="108"/>
      <c r="B28" s="28" t="s">
        <v>10</v>
      </c>
      <c r="C28" s="94">
        <v>14.31</v>
      </c>
      <c r="D28" s="95"/>
      <c r="E28" s="95"/>
      <c r="F28" s="95"/>
      <c r="G28" s="6">
        <f>G27</f>
        <v>14.38</v>
      </c>
      <c r="H28" s="95"/>
      <c r="I28" s="6">
        <f>I27</f>
        <v>14.41</v>
      </c>
      <c r="J28" s="95"/>
      <c r="K28" s="95"/>
      <c r="L28" s="91"/>
      <c r="M28" s="32"/>
      <c r="N28" s="100"/>
      <c r="O28" s="100"/>
      <c r="P28" s="49"/>
      <c r="Q28" s="49"/>
    </row>
    <row r="29" spans="1:17" ht="15.6" customHeight="1" thickBot="1" x14ac:dyDescent="0.25">
      <c r="A29" s="51">
        <v>102</v>
      </c>
      <c r="B29" s="51" t="s">
        <v>11</v>
      </c>
      <c r="C29" s="58"/>
      <c r="D29" s="52"/>
      <c r="E29" s="52"/>
      <c r="F29" s="52"/>
      <c r="G29" s="52"/>
      <c r="H29" s="52"/>
      <c r="I29" s="52"/>
      <c r="J29" s="52"/>
      <c r="K29" s="52"/>
      <c r="L29" s="53"/>
      <c r="M29" s="54"/>
      <c r="N29" s="101"/>
      <c r="O29" s="101"/>
      <c r="P29" s="49"/>
      <c r="Q29" s="49"/>
    </row>
    <row r="30" spans="1:17" ht="15.6" customHeight="1" x14ac:dyDescent="0.2">
      <c r="A30" s="57"/>
      <c r="B30" s="24" t="s">
        <v>5</v>
      </c>
      <c r="C30" s="25"/>
      <c r="D30" s="22">
        <v>0</v>
      </c>
      <c r="E30" s="22">
        <v>2</v>
      </c>
      <c r="F30" s="22">
        <v>0</v>
      </c>
      <c r="G30" s="22">
        <v>0</v>
      </c>
      <c r="H30" s="22">
        <v>0</v>
      </c>
      <c r="I30" s="22">
        <v>0</v>
      </c>
      <c r="J30" s="22">
        <v>4</v>
      </c>
      <c r="K30" s="22">
        <v>2</v>
      </c>
      <c r="L30" s="29">
        <v>5</v>
      </c>
      <c r="M30" s="30" t="s">
        <v>6</v>
      </c>
      <c r="N30" s="97"/>
      <c r="O30" s="97"/>
      <c r="P30" s="49"/>
      <c r="Q30" s="49"/>
    </row>
    <row r="31" spans="1:17" ht="15.6" customHeight="1" x14ac:dyDescent="0.2">
      <c r="A31" s="26">
        <v>17.27</v>
      </c>
      <c r="B31" s="27" t="s">
        <v>7</v>
      </c>
      <c r="C31" s="16">
        <v>4</v>
      </c>
      <c r="D31" s="3">
        <v>3</v>
      </c>
      <c r="E31" s="3">
        <v>1</v>
      </c>
      <c r="F31" s="3">
        <v>2</v>
      </c>
      <c r="G31" s="3">
        <v>0</v>
      </c>
      <c r="H31" s="3">
        <v>2</v>
      </c>
      <c r="I31" s="3">
        <v>1</v>
      </c>
      <c r="J31" s="3">
        <v>0</v>
      </c>
      <c r="K31" s="3">
        <v>0</v>
      </c>
      <c r="L31" s="15"/>
      <c r="M31" s="31">
        <f>SUM(C31:K31)</f>
        <v>13</v>
      </c>
      <c r="N31" s="98"/>
      <c r="O31" s="98"/>
      <c r="P31" s="49"/>
      <c r="Q31" s="49"/>
    </row>
    <row r="32" spans="1:17" ht="15.6" customHeight="1" x14ac:dyDescent="0.2">
      <c r="A32" s="109" t="s">
        <v>32</v>
      </c>
      <c r="B32" s="27" t="s">
        <v>8</v>
      </c>
      <c r="C32" s="16">
        <f>C31</f>
        <v>4</v>
      </c>
      <c r="D32" s="4">
        <f t="shared" ref="D32" si="7">C32-D30+D31</f>
        <v>7</v>
      </c>
      <c r="E32" s="4">
        <f>D32-E30+E31</f>
        <v>6</v>
      </c>
      <c r="F32" s="4">
        <f>E32-F30+F31</f>
        <v>8</v>
      </c>
      <c r="G32" s="4">
        <f>F32-G30+G31</f>
        <v>8</v>
      </c>
      <c r="H32" s="4">
        <f t="shared" ref="H32:L32" si="8">G32-H30+H31</f>
        <v>10</v>
      </c>
      <c r="I32" s="4">
        <f t="shared" si="8"/>
        <v>11</v>
      </c>
      <c r="J32" s="4">
        <f t="shared" si="8"/>
        <v>7</v>
      </c>
      <c r="K32" s="4">
        <f t="shared" si="8"/>
        <v>5</v>
      </c>
      <c r="L32" s="4">
        <f t="shared" si="8"/>
        <v>0</v>
      </c>
      <c r="M32" s="32"/>
      <c r="N32" s="99">
        <f>MAX(C32:L32)</f>
        <v>11</v>
      </c>
      <c r="O32" s="99">
        <f>K32</f>
        <v>5</v>
      </c>
      <c r="P32" s="49"/>
      <c r="Q32" s="49"/>
    </row>
    <row r="33" spans="1:17" ht="15.6" customHeight="1" x14ac:dyDescent="0.2">
      <c r="A33" s="110"/>
      <c r="B33" s="27" t="s">
        <v>9</v>
      </c>
      <c r="C33" s="92"/>
      <c r="D33" s="93"/>
      <c r="E33" s="93"/>
      <c r="F33" s="93"/>
      <c r="G33" s="5">
        <v>17.34</v>
      </c>
      <c r="H33" s="93"/>
      <c r="I33" s="5">
        <v>17.38</v>
      </c>
      <c r="J33" s="93"/>
      <c r="K33" s="93"/>
      <c r="L33" s="88">
        <v>17.45</v>
      </c>
      <c r="M33" s="33">
        <v>18</v>
      </c>
      <c r="N33" s="98"/>
      <c r="O33" s="98"/>
      <c r="P33" s="49"/>
      <c r="Q33" s="49"/>
    </row>
    <row r="34" spans="1:17" ht="15.6" customHeight="1" x14ac:dyDescent="0.2">
      <c r="A34" s="111"/>
      <c r="B34" s="28" t="s">
        <v>10</v>
      </c>
      <c r="C34" s="94">
        <v>17.27</v>
      </c>
      <c r="D34" s="95"/>
      <c r="E34" s="95"/>
      <c r="F34" s="95"/>
      <c r="G34" s="6">
        <f>G33</f>
        <v>17.34</v>
      </c>
      <c r="H34" s="95"/>
      <c r="I34" s="6">
        <f>I33</f>
        <v>17.38</v>
      </c>
      <c r="J34" s="95"/>
      <c r="K34" s="95"/>
      <c r="L34" s="91"/>
      <c r="M34" s="32"/>
      <c r="N34" s="100"/>
      <c r="O34" s="100"/>
      <c r="P34" s="49"/>
      <c r="Q34" s="49"/>
    </row>
    <row r="35" spans="1:17" ht="15.6" customHeight="1" thickBot="1" x14ac:dyDescent="0.25">
      <c r="A35" s="51">
        <v>102</v>
      </c>
      <c r="B35" s="51" t="s">
        <v>11</v>
      </c>
      <c r="C35" s="58"/>
      <c r="D35" s="52"/>
      <c r="E35" s="52"/>
      <c r="F35" s="52"/>
      <c r="G35" s="52"/>
      <c r="H35" s="52"/>
      <c r="I35" s="52"/>
      <c r="J35" s="52"/>
      <c r="K35" s="52"/>
      <c r="L35" s="53"/>
      <c r="M35" s="54"/>
      <c r="N35" s="101"/>
      <c r="O35" s="101"/>
      <c r="P35" s="49"/>
      <c r="Q35" s="49"/>
    </row>
    <row r="36" spans="1:17" s="49" customFormat="1" ht="15.6" customHeight="1" thickBot="1" x14ac:dyDescent="0.25">
      <c r="A36" s="63" t="s">
        <v>12</v>
      </c>
      <c r="B36" s="59"/>
      <c r="C36" s="7"/>
      <c r="D36" s="8">
        <f t="shared" ref="D36:L36" si="9">SUMIF($B6:$B35,"l. wys.",D6:D35)</f>
        <v>0</v>
      </c>
      <c r="E36" s="8">
        <f t="shared" si="9"/>
        <v>3</v>
      </c>
      <c r="F36" s="8">
        <f t="shared" si="9"/>
        <v>1</v>
      </c>
      <c r="G36" s="8">
        <f t="shared" si="9"/>
        <v>1</v>
      </c>
      <c r="H36" s="8">
        <f t="shared" si="9"/>
        <v>0</v>
      </c>
      <c r="I36" s="8">
        <f t="shared" si="9"/>
        <v>0</v>
      </c>
      <c r="J36" s="8">
        <f t="shared" si="9"/>
        <v>14</v>
      </c>
      <c r="K36" s="8">
        <f t="shared" si="9"/>
        <v>15</v>
      </c>
      <c r="L36" s="8">
        <f t="shared" si="9"/>
        <v>26</v>
      </c>
      <c r="M36" s="48" t="str">
        <f>"Σ: "&amp;SUM(C36:L36)</f>
        <v>Σ: 60</v>
      </c>
      <c r="N36" s="102"/>
      <c r="O36" s="103" t="str">
        <f>"Σ: "&amp;SUM(O$6:O35)</f>
        <v>Σ: 26</v>
      </c>
    </row>
    <row r="37" spans="1:17" s="49" customFormat="1" ht="15.6" customHeight="1" thickBot="1" x14ac:dyDescent="0.25">
      <c r="A37" s="64" t="s">
        <v>13</v>
      </c>
      <c r="B37" s="60"/>
      <c r="C37" s="9">
        <f t="shared" ref="C37:K37" si="10">SUMIF($B6:$B35,"l. wsiad.",C6:C35)</f>
        <v>14</v>
      </c>
      <c r="D37" s="10">
        <f t="shared" si="10"/>
        <v>11</v>
      </c>
      <c r="E37" s="10">
        <f t="shared" si="10"/>
        <v>6</v>
      </c>
      <c r="F37" s="10">
        <f t="shared" si="10"/>
        <v>7</v>
      </c>
      <c r="G37" s="10">
        <f t="shared" si="10"/>
        <v>12</v>
      </c>
      <c r="H37" s="10">
        <f t="shared" si="10"/>
        <v>4</v>
      </c>
      <c r="I37" s="10">
        <f t="shared" si="10"/>
        <v>2</v>
      </c>
      <c r="J37" s="10">
        <f t="shared" si="10"/>
        <v>4</v>
      </c>
      <c r="K37" s="10">
        <f t="shared" si="10"/>
        <v>0</v>
      </c>
      <c r="L37" s="11"/>
      <c r="M37" s="50" t="str">
        <f>"Σ: "&amp;SUM(C37:L37)</f>
        <v>Σ: 60</v>
      </c>
      <c r="N37" s="102"/>
      <c r="O37" s="102"/>
    </row>
    <row r="38" spans="1:17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65" t="s">
        <v>12</v>
      </c>
      <c r="L38" s="66"/>
      <c r="M38" s="67" t="str">
        <f>"Σ: "&amp;SUM(C36:L36)+SUM('S Brzozowa&gt;Węglowa'!C36:M36)</f>
        <v>Σ: 121</v>
      </c>
      <c r="N38" s="102"/>
      <c r="O38" s="102"/>
      <c r="P38" s="49"/>
      <c r="Q38" s="49"/>
    </row>
    <row r="39" spans="1:17" ht="15.75" thickBot="1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68" t="s">
        <v>13</v>
      </c>
      <c r="L39" s="69"/>
      <c r="M39" s="70" t="str">
        <f>"Σ: "&amp;SUM(C37:L37)+SUM('S Brzozowa&gt;Węglowa'!C37:M37)</f>
        <v>Σ: 121</v>
      </c>
      <c r="N39" s="102"/>
      <c r="O39" s="102"/>
      <c r="P39" s="49"/>
      <c r="Q39" s="49"/>
    </row>
    <row r="40" spans="1:17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102"/>
      <c r="O40" s="102"/>
      <c r="P40" s="49"/>
      <c r="Q40" s="49"/>
    </row>
    <row r="41" spans="1:17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102"/>
      <c r="O41" s="102"/>
      <c r="P41" s="49"/>
      <c r="Q41" s="49"/>
    </row>
    <row r="42" spans="1:17" x14ac:dyDescent="0.2">
      <c r="N42" s="102"/>
      <c r="O42" s="102"/>
    </row>
    <row r="43" spans="1:17" x14ac:dyDescent="0.2">
      <c r="N43" s="102"/>
      <c r="O43" s="102"/>
    </row>
    <row r="44" spans="1:17" x14ac:dyDescent="0.2">
      <c r="N44" s="102"/>
      <c r="O44" s="102"/>
    </row>
    <row r="45" spans="1:17" x14ac:dyDescent="0.2">
      <c r="N45" s="102"/>
      <c r="O45" s="102"/>
    </row>
    <row r="46" spans="1:17" x14ac:dyDescent="0.2">
      <c r="N46" s="102"/>
      <c r="O46" s="102"/>
    </row>
    <row r="47" spans="1:17" x14ac:dyDescent="0.2">
      <c r="N47" s="102"/>
      <c r="O47" s="102"/>
    </row>
    <row r="48" spans="1:17" x14ac:dyDescent="0.2">
      <c r="N48" s="102"/>
      <c r="O48" s="102"/>
    </row>
    <row r="49" spans="14:15" x14ac:dyDescent="0.2">
      <c r="N49" s="102"/>
      <c r="O49" s="102"/>
    </row>
    <row r="50" spans="14:15" x14ac:dyDescent="0.2">
      <c r="N50" s="102"/>
      <c r="O50" s="102"/>
    </row>
    <row r="51" spans="14:15" x14ac:dyDescent="0.2">
      <c r="N51" s="102"/>
      <c r="O51" s="102"/>
    </row>
    <row r="52" spans="14:15" x14ac:dyDescent="0.2">
      <c r="N52" s="102"/>
      <c r="O52" s="102"/>
    </row>
    <row r="53" spans="14:15" x14ac:dyDescent="0.2">
      <c r="N53" s="102"/>
      <c r="O53" s="102"/>
    </row>
    <row r="54" spans="14:15" x14ac:dyDescent="0.2">
      <c r="N54" s="102"/>
      <c r="O54" s="102"/>
    </row>
    <row r="55" spans="14:15" x14ac:dyDescent="0.2">
      <c r="N55" s="102"/>
      <c r="O55" s="102"/>
    </row>
    <row r="56" spans="14:15" x14ac:dyDescent="0.2">
      <c r="N56" s="102"/>
      <c r="O56" s="102"/>
    </row>
    <row r="57" spans="14:15" x14ac:dyDescent="0.2">
      <c r="N57" s="102"/>
      <c r="O57" s="102"/>
    </row>
    <row r="58" spans="14:15" x14ac:dyDescent="0.2">
      <c r="N58" s="102"/>
      <c r="O58" s="102"/>
    </row>
    <row r="59" spans="14:15" x14ac:dyDescent="0.2">
      <c r="N59" s="102"/>
      <c r="O59" s="102"/>
    </row>
    <row r="60" spans="14:15" x14ac:dyDescent="0.2">
      <c r="N60" s="102"/>
      <c r="O60" s="102"/>
    </row>
    <row r="61" spans="14:15" x14ac:dyDescent="0.2">
      <c r="N61" s="102"/>
      <c r="O61" s="102"/>
    </row>
    <row r="62" spans="14:15" x14ac:dyDescent="0.2">
      <c r="N62" s="102"/>
      <c r="O62" s="102"/>
    </row>
    <row r="63" spans="14:15" x14ac:dyDescent="0.2">
      <c r="N63" s="102"/>
      <c r="O63" s="102"/>
    </row>
    <row r="64" spans="14:15" x14ac:dyDescent="0.2">
      <c r="N64" s="102"/>
      <c r="O64" s="102"/>
    </row>
    <row r="65" spans="14:15" x14ac:dyDescent="0.2">
      <c r="N65" s="104"/>
      <c r="O65" s="104"/>
    </row>
    <row r="66" spans="14:15" x14ac:dyDescent="0.2">
      <c r="N66" s="104"/>
      <c r="O66" s="104"/>
    </row>
    <row r="67" spans="14:15" x14ac:dyDescent="0.2">
      <c r="N67" s="104"/>
      <c r="O67" s="104"/>
    </row>
    <row r="68" spans="14:15" x14ac:dyDescent="0.2">
      <c r="N68" s="104"/>
      <c r="O68" s="104"/>
    </row>
    <row r="69" spans="14:15" x14ac:dyDescent="0.2">
      <c r="N69" s="104"/>
      <c r="O69" s="104"/>
    </row>
    <row r="70" spans="14:15" x14ac:dyDescent="0.2">
      <c r="N70" s="104"/>
      <c r="O70" s="104"/>
    </row>
    <row r="71" spans="14:15" x14ac:dyDescent="0.2">
      <c r="N71" s="104"/>
      <c r="O71" s="104"/>
    </row>
    <row r="72" spans="14:15" x14ac:dyDescent="0.2">
      <c r="N72" s="104"/>
      <c r="O72" s="104"/>
    </row>
    <row r="73" spans="14:15" x14ac:dyDescent="0.2">
      <c r="N73" s="104"/>
      <c r="O73" s="104"/>
    </row>
    <row r="74" spans="14:15" x14ac:dyDescent="0.2">
      <c r="N74" s="104"/>
      <c r="O74" s="104"/>
    </row>
    <row r="75" spans="14:15" x14ac:dyDescent="0.2">
      <c r="N75" s="104"/>
      <c r="O75" s="104"/>
    </row>
    <row r="76" spans="14:15" x14ac:dyDescent="0.2">
      <c r="N76" s="104"/>
      <c r="O76" s="104"/>
    </row>
    <row r="77" spans="14:15" x14ac:dyDescent="0.2">
      <c r="N77" s="104"/>
      <c r="O77" s="104"/>
    </row>
    <row r="78" spans="14:15" x14ac:dyDescent="0.2">
      <c r="N78" s="104"/>
      <c r="O78" s="104"/>
    </row>
    <row r="79" spans="14:15" x14ac:dyDescent="0.2">
      <c r="N79" s="104"/>
      <c r="O79" s="104"/>
    </row>
    <row r="80" spans="14:15" x14ac:dyDescent="0.2">
      <c r="N80" s="104"/>
      <c r="O80" s="104"/>
    </row>
  </sheetData>
  <sheetProtection selectLockedCells="1" selectUnlockedCells="1"/>
  <mergeCells count="5">
    <mergeCell ref="A8:A10"/>
    <mergeCell ref="A14:A16"/>
    <mergeCell ref="A20:A22"/>
    <mergeCell ref="A26:A28"/>
    <mergeCell ref="A32:A34"/>
  </mergeCells>
  <conditionalFormatting sqref="M8:M35">
    <cfRule type="expression" dxfId="53" priority="26" stopIfTrue="1">
      <formula>X8</formula>
    </cfRule>
  </conditionalFormatting>
  <conditionalFormatting sqref="M14:M17">
    <cfRule type="expression" dxfId="52" priority="18" stopIfTrue="1">
      <formula>X14</formula>
    </cfRule>
  </conditionalFormatting>
  <conditionalFormatting sqref="M14:M17">
    <cfRule type="expression" dxfId="51" priority="17" stopIfTrue="1">
      <formula>X14</formula>
    </cfRule>
  </conditionalFormatting>
  <conditionalFormatting sqref="M14:M17">
    <cfRule type="expression" dxfId="50" priority="15" stopIfTrue="1">
      <formula>X14</formula>
    </cfRule>
  </conditionalFormatting>
  <conditionalFormatting sqref="M20:M23">
    <cfRule type="expression" dxfId="49" priority="14" stopIfTrue="1">
      <formula>X20</formula>
    </cfRule>
  </conditionalFormatting>
  <conditionalFormatting sqref="M20:M23">
    <cfRule type="expression" dxfId="48" priority="13" stopIfTrue="1">
      <formula>X20</formula>
    </cfRule>
  </conditionalFormatting>
  <conditionalFormatting sqref="C20:L20">
    <cfRule type="cellIs" dxfId="47" priority="12" stopIfTrue="1" operator="equal">
      <formula>$N20</formula>
    </cfRule>
  </conditionalFormatting>
  <conditionalFormatting sqref="M20:M23">
    <cfRule type="expression" dxfId="46" priority="11" stopIfTrue="1">
      <formula>X20</formula>
    </cfRule>
  </conditionalFormatting>
  <conditionalFormatting sqref="M26:M29">
    <cfRule type="expression" dxfId="45" priority="10" stopIfTrue="1">
      <formula>X26</formula>
    </cfRule>
  </conditionalFormatting>
  <conditionalFormatting sqref="M26:M29">
    <cfRule type="expression" dxfId="44" priority="9" stopIfTrue="1">
      <formula>X26</formula>
    </cfRule>
  </conditionalFormatting>
  <conditionalFormatting sqref="C26:L26">
    <cfRule type="cellIs" dxfId="43" priority="8" stopIfTrue="1" operator="equal">
      <formula>$N26</formula>
    </cfRule>
  </conditionalFormatting>
  <conditionalFormatting sqref="M26:M29">
    <cfRule type="expression" dxfId="42" priority="7" stopIfTrue="1">
      <formula>X26</formula>
    </cfRule>
  </conditionalFormatting>
  <conditionalFormatting sqref="M32:M35">
    <cfRule type="expression" dxfId="41" priority="6" stopIfTrue="1">
      <formula>X32</formula>
    </cfRule>
  </conditionalFormatting>
  <conditionalFormatting sqref="M32:M35">
    <cfRule type="expression" dxfId="40" priority="5" stopIfTrue="1">
      <formula>X32</formula>
    </cfRule>
  </conditionalFormatting>
  <conditionalFormatting sqref="C32:L32">
    <cfRule type="cellIs" dxfId="39" priority="4" stopIfTrue="1" operator="equal">
      <formula>$N32</formula>
    </cfRule>
  </conditionalFormatting>
  <conditionalFormatting sqref="M32:M35">
    <cfRule type="expression" dxfId="38" priority="3" stopIfTrue="1">
      <formula>X32</formula>
    </cfRule>
  </conditionalFormatting>
  <conditionalFormatting sqref="C8:L8">
    <cfRule type="cellIs" dxfId="37" priority="2" stopIfTrue="1" operator="equal">
      <formula>$N8</formula>
    </cfRule>
  </conditionalFormatting>
  <conditionalFormatting sqref="C14:L14">
    <cfRule type="cellIs" dxfId="36" priority="1" stopIfTrue="1" operator="equal">
      <formula>$N14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9" customWidth="1"/>
    <col min="2" max="2" width="7.7109375" style="39" customWidth="1"/>
    <col min="3" max="13" width="10.28515625" style="39" customWidth="1"/>
    <col min="14" max="14" width="11.7109375" style="39" customWidth="1"/>
    <col min="15" max="16" width="9.140625" style="105"/>
    <col min="17" max="16384" width="9.140625" style="39"/>
  </cols>
  <sheetData>
    <row r="1" spans="1:18" ht="21.95" customHeight="1" x14ac:dyDescent="0.2">
      <c r="A1" s="12" t="s">
        <v>15</v>
      </c>
      <c r="B1" s="34"/>
      <c r="C1" s="34"/>
      <c r="D1" s="34"/>
      <c r="E1" s="34"/>
      <c r="F1" s="35"/>
      <c r="G1" s="35"/>
      <c r="H1" s="36"/>
      <c r="I1" s="55" t="s">
        <v>41</v>
      </c>
      <c r="J1" s="13"/>
      <c r="K1" s="13"/>
      <c r="L1" s="13"/>
      <c r="M1" s="37"/>
      <c r="N1" s="38"/>
      <c r="O1"/>
      <c r="P1"/>
    </row>
    <row r="2" spans="1:18" ht="5.0999999999999996" customHeight="1" thickBot="1" x14ac:dyDescent="0.25">
      <c r="A2" s="14"/>
      <c r="B2" s="40"/>
      <c r="C2" s="40"/>
      <c r="D2" s="40"/>
      <c r="E2" s="40"/>
      <c r="F2" s="41"/>
      <c r="G2" s="41"/>
      <c r="H2" s="42"/>
      <c r="I2" s="41"/>
      <c r="J2" s="1"/>
      <c r="K2" s="40"/>
      <c r="L2" s="40"/>
      <c r="M2" s="40"/>
      <c r="N2" s="43"/>
      <c r="O2"/>
      <c r="P2"/>
    </row>
    <row r="3" spans="1:18" ht="21.95" customHeight="1" thickBot="1" x14ac:dyDescent="0.25">
      <c r="A3" s="14" t="s">
        <v>0</v>
      </c>
      <c r="B3" s="17">
        <v>11</v>
      </c>
      <c r="C3" s="2" t="s">
        <v>40</v>
      </c>
      <c r="D3" s="2"/>
      <c r="E3" s="2"/>
      <c r="F3" s="2"/>
      <c r="G3" s="2"/>
      <c r="H3" s="42"/>
      <c r="I3" s="77" t="s">
        <v>16</v>
      </c>
      <c r="J3" s="1"/>
      <c r="K3" s="40"/>
      <c r="L3" s="40"/>
      <c r="M3" s="40"/>
      <c r="N3" s="43"/>
      <c r="O3"/>
      <c r="P3"/>
    </row>
    <row r="4" spans="1:18" ht="5.0999999999999996" customHeight="1" thickBot="1" x14ac:dyDescent="0.3">
      <c r="A4" s="18"/>
      <c r="B4" s="19"/>
      <c r="C4" s="20"/>
      <c r="D4" s="20"/>
      <c r="E4" s="20"/>
      <c r="F4" s="44"/>
      <c r="G4" s="44"/>
      <c r="H4" s="21"/>
      <c r="I4" s="19"/>
      <c r="J4" s="19"/>
      <c r="K4" s="45"/>
      <c r="L4" s="45"/>
      <c r="M4" s="45"/>
      <c r="N4" s="46"/>
      <c r="O4"/>
      <c r="P4"/>
    </row>
    <row r="5" spans="1:18" s="56" customFormat="1" ht="114.95" customHeight="1" thickBot="1" x14ac:dyDescent="0.25">
      <c r="A5" s="23" t="s">
        <v>2</v>
      </c>
      <c r="B5" s="23" t="s">
        <v>3</v>
      </c>
      <c r="C5" s="78" t="s">
        <v>36</v>
      </c>
      <c r="D5" s="78" t="s">
        <v>35</v>
      </c>
      <c r="E5" s="78" t="s">
        <v>18</v>
      </c>
      <c r="F5" s="78" t="s">
        <v>19</v>
      </c>
      <c r="G5" s="78" t="s">
        <v>20</v>
      </c>
      <c r="H5" s="78" t="s">
        <v>21</v>
      </c>
      <c r="I5" s="78" t="s">
        <v>22</v>
      </c>
      <c r="J5" s="78" t="s">
        <v>34</v>
      </c>
      <c r="K5" s="78" t="s">
        <v>23</v>
      </c>
      <c r="L5" s="78" t="s">
        <v>24</v>
      </c>
      <c r="M5" s="78" t="s">
        <v>25</v>
      </c>
      <c r="N5" s="23" t="s">
        <v>14</v>
      </c>
      <c r="O5" s="96" t="s">
        <v>4</v>
      </c>
      <c r="P5" s="96" t="s">
        <v>44</v>
      </c>
    </row>
    <row r="6" spans="1:18" s="47" customFormat="1" ht="15.6" customHeight="1" x14ac:dyDescent="0.2">
      <c r="A6" s="57"/>
      <c r="B6" s="24" t="s">
        <v>5</v>
      </c>
      <c r="C6" s="25"/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</v>
      </c>
      <c r="L6" s="22">
        <v>0</v>
      </c>
      <c r="M6" s="29">
        <v>0</v>
      </c>
      <c r="N6" s="30" t="s">
        <v>6</v>
      </c>
      <c r="O6" s="97"/>
      <c r="P6" s="97"/>
      <c r="Q6" s="49"/>
      <c r="R6" s="49"/>
    </row>
    <row r="7" spans="1:18" s="47" customFormat="1" ht="15.6" customHeight="1" x14ac:dyDescent="0.2">
      <c r="A7" s="83">
        <v>6.06</v>
      </c>
      <c r="B7" s="27" t="s">
        <v>7</v>
      </c>
      <c r="C7" s="16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15"/>
      <c r="N7" s="31">
        <f>SUM(C7:L7)</f>
        <v>1</v>
      </c>
      <c r="O7" s="98"/>
      <c r="P7" s="98"/>
      <c r="Q7" s="49"/>
      <c r="R7" s="49"/>
    </row>
    <row r="8" spans="1:18" s="47" customFormat="1" ht="15.6" customHeight="1" x14ac:dyDescent="0.2">
      <c r="A8" s="106" t="s">
        <v>26</v>
      </c>
      <c r="B8" s="27" t="s">
        <v>8</v>
      </c>
      <c r="C8" s="16">
        <f>C7</f>
        <v>0</v>
      </c>
      <c r="D8" s="4">
        <f t="shared" ref="D8:M8" si="0">C8-D6+D7</f>
        <v>0</v>
      </c>
      <c r="E8" s="4">
        <f>D8-E6+E7</f>
        <v>1</v>
      </c>
      <c r="F8" s="4">
        <f>E8-F6+F7</f>
        <v>1</v>
      </c>
      <c r="G8" s="4">
        <f>F8-G6+G7</f>
        <v>1</v>
      </c>
      <c r="H8" s="4">
        <f t="shared" si="0"/>
        <v>1</v>
      </c>
      <c r="I8" s="4">
        <f t="shared" si="0"/>
        <v>1</v>
      </c>
      <c r="J8" s="4">
        <f t="shared" si="0"/>
        <v>1</v>
      </c>
      <c r="K8" s="4">
        <f t="shared" si="0"/>
        <v>0</v>
      </c>
      <c r="L8" s="4">
        <f t="shared" si="0"/>
        <v>0</v>
      </c>
      <c r="M8" s="4">
        <f t="shared" si="0"/>
        <v>0</v>
      </c>
      <c r="N8" s="32"/>
      <c r="O8" s="99">
        <f>MAX(C8:M8)</f>
        <v>1</v>
      </c>
      <c r="P8" s="99">
        <f>SUM(C7:D7)</f>
        <v>0</v>
      </c>
      <c r="Q8" s="49"/>
      <c r="R8" s="49"/>
    </row>
    <row r="9" spans="1:18" s="47" customFormat="1" ht="15.6" customHeight="1" x14ac:dyDescent="0.2">
      <c r="A9" s="107"/>
      <c r="B9" s="27" t="s">
        <v>9</v>
      </c>
      <c r="C9" s="86"/>
      <c r="D9" s="87"/>
      <c r="E9" s="87"/>
      <c r="F9" s="87"/>
      <c r="G9" s="5">
        <v>6.14</v>
      </c>
      <c r="H9" s="87"/>
      <c r="I9" s="87"/>
      <c r="J9" s="5">
        <v>6.19</v>
      </c>
      <c r="K9" s="87"/>
      <c r="L9" s="87"/>
      <c r="M9" s="88">
        <v>6.22</v>
      </c>
      <c r="N9" s="33">
        <v>16</v>
      </c>
      <c r="O9" s="98"/>
      <c r="P9" s="98"/>
      <c r="Q9" s="49"/>
      <c r="R9" s="49"/>
    </row>
    <row r="10" spans="1:18" s="47" customFormat="1" ht="15.6" customHeight="1" x14ac:dyDescent="0.2">
      <c r="A10" s="108"/>
      <c r="B10" s="28" t="s">
        <v>10</v>
      </c>
      <c r="C10" s="89">
        <v>6.06</v>
      </c>
      <c r="D10" s="90"/>
      <c r="E10" s="90"/>
      <c r="F10" s="90"/>
      <c r="G10" s="6">
        <v>6.15</v>
      </c>
      <c r="H10" s="90"/>
      <c r="I10" s="90"/>
      <c r="J10" s="6">
        <v>6.2</v>
      </c>
      <c r="K10" s="90"/>
      <c r="L10" s="90"/>
      <c r="M10" s="91"/>
      <c r="N10" s="32"/>
      <c r="O10" s="100"/>
      <c r="P10" s="100"/>
      <c r="Q10" s="49"/>
      <c r="R10" s="49"/>
    </row>
    <row r="11" spans="1:18" s="47" customFormat="1" ht="15.6" customHeight="1" thickBot="1" x14ac:dyDescent="0.25">
      <c r="A11" s="84">
        <v>102</v>
      </c>
      <c r="B11" s="51" t="s">
        <v>11</v>
      </c>
      <c r="C11" s="58"/>
      <c r="D11" s="52"/>
      <c r="E11" s="52"/>
      <c r="F11" s="52"/>
      <c r="G11" s="52"/>
      <c r="H11" s="52"/>
      <c r="I11" s="52"/>
      <c r="J11" s="52"/>
      <c r="K11" s="52"/>
      <c r="L11" s="52"/>
      <c r="M11" s="53"/>
      <c r="N11" s="54"/>
      <c r="O11" s="101"/>
      <c r="P11" s="101"/>
      <c r="Q11" s="49"/>
      <c r="R11" s="49"/>
    </row>
    <row r="12" spans="1:18" ht="15.6" customHeight="1" x14ac:dyDescent="0.2">
      <c r="A12" s="82"/>
      <c r="B12" s="24" t="s">
        <v>5</v>
      </c>
      <c r="C12" s="25"/>
      <c r="D12" s="22">
        <v>0</v>
      </c>
      <c r="E12" s="22">
        <v>0</v>
      </c>
      <c r="F12" s="22">
        <v>1</v>
      </c>
      <c r="G12" s="22">
        <v>0</v>
      </c>
      <c r="H12" s="22">
        <v>0</v>
      </c>
      <c r="I12" s="22">
        <v>1</v>
      </c>
      <c r="J12" s="22">
        <v>0</v>
      </c>
      <c r="K12" s="22">
        <v>1</v>
      </c>
      <c r="L12" s="22">
        <v>0</v>
      </c>
      <c r="M12" s="29">
        <v>4</v>
      </c>
      <c r="N12" s="30" t="s">
        <v>6</v>
      </c>
      <c r="O12" s="97"/>
      <c r="P12" s="97"/>
      <c r="Q12" s="49"/>
      <c r="R12" s="49"/>
    </row>
    <row r="13" spans="1:18" ht="15.6" customHeight="1" x14ac:dyDescent="0.2">
      <c r="A13" s="83">
        <v>7.05</v>
      </c>
      <c r="B13" s="27" t="s">
        <v>7</v>
      </c>
      <c r="C13" s="16">
        <v>3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15"/>
      <c r="N13" s="31">
        <f>SUM(C13:L13)</f>
        <v>7</v>
      </c>
      <c r="O13" s="98"/>
      <c r="P13" s="98"/>
      <c r="Q13" s="49"/>
      <c r="R13" s="49"/>
    </row>
    <row r="14" spans="1:18" ht="15.6" customHeight="1" x14ac:dyDescent="0.2">
      <c r="A14" s="106" t="s">
        <v>26</v>
      </c>
      <c r="B14" s="27" t="s">
        <v>8</v>
      </c>
      <c r="C14" s="16">
        <f>C13</f>
        <v>3</v>
      </c>
      <c r="D14" s="4">
        <f t="shared" ref="D14" si="1">C14-D12+D13</f>
        <v>3</v>
      </c>
      <c r="E14" s="4">
        <f>D14-E12+E13</f>
        <v>5</v>
      </c>
      <c r="F14" s="4">
        <f>E14-F12+F13</f>
        <v>4</v>
      </c>
      <c r="G14" s="4">
        <f>F14-G12+G13</f>
        <v>4</v>
      </c>
      <c r="H14" s="4">
        <f t="shared" ref="H14:M14" si="2">G14-H12+H13</f>
        <v>4</v>
      </c>
      <c r="I14" s="4">
        <f t="shared" si="2"/>
        <v>4</v>
      </c>
      <c r="J14" s="4">
        <f t="shared" si="2"/>
        <v>5</v>
      </c>
      <c r="K14" s="4">
        <f t="shared" si="2"/>
        <v>4</v>
      </c>
      <c r="L14" s="4">
        <f t="shared" si="2"/>
        <v>4</v>
      </c>
      <c r="M14" s="4">
        <f t="shared" si="2"/>
        <v>0</v>
      </c>
      <c r="N14" s="32"/>
      <c r="O14" s="99">
        <f>MAX(C14:M14)</f>
        <v>5</v>
      </c>
      <c r="P14" s="99">
        <f>SUM(C13:D13)</f>
        <v>3</v>
      </c>
      <c r="Q14" s="49"/>
      <c r="R14" s="49"/>
    </row>
    <row r="15" spans="1:18" ht="15.6" customHeight="1" x14ac:dyDescent="0.2">
      <c r="A15" s="107"/>
      <c r="B15" s="27" t="s">
        <v>9</v>
      </c>
      <c r="C15" s="86"/>
      <c r="D15" s="87"/>
      <c r="E15" s="87"/>
      <c r="F15" s="87"/>
      <c r="G15" s="5">
        <v>7.13</v>
      </c>
      <c r="H15" s="87"/>
      <c r="I15" s="87"/>
      <c r="J15" s="5">
        <v>7.23</v>
      </c>
      <c r="K15" s="87"/>
      <c r="L15" s="87"/>
      <c r="M15" s="88">
        <v>7.31</v>
      </c>
      <c r="N15" s="33">
        <v>26</v>
      </c>
      <c r="O15" s="98"/>
      <c r="P15" s="98"/>
      <c r="Q15" s="49"/>
      <c r="R15" s="49"/>
    </row>
    <row r="16" spans="1:18" ht="15.6" customHeight="1" x14ac:dyDescent="0.2">
      <c r="A16" s="108"/>
      <c r="B16" s="28" t="s">
        <v>10</v>
      </c>
      <c r="C16" s="89">
        <v>7.05</v>
      </c>
      <c r="D16" s="90"/>
      <c r="E16" s="90"/>
      <c r="F16" s="90"/>
      <c r="G16" s="6">
        <v>7.14</v>
      </c>
      <c r="H16" s="90"/>
      <c r="I16" s="90"/>
      <c r="J16" s="6">
        <v>7.24</v>
      </c>
      <c r="K16" s="90"/>
      <c r="L16" s="90"/>
      <c r="M16" s="91"/>
      <c r="N16" s="32"/>
      <c r="O16" s="100"/>
      <c r="P16" s="100"/>
      <c r="Q16" s="49"/>
      <c r="R16" s="49"/>
    </row>
    <row r="17" spans="1:18" ht="15.6" customHeight="1" thickBot="1" x14ac:dyDescent="0.25">
      <c r="A17" s="84">
        <v>102</v>
      </c>
      <c r="B17" s="51" t="s">
        <v>11</v>
      </c>
      <c r="C17" s="58"/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4"/>
      <c r="O17" s="101"/>
      <c r="P17" s="101"/>
      <c r="Q17" s="49"/>
      <c r="R17" s="49"/>
    </row>
    <row r="18" spans="1:18" ht="15.6" customHeight="1" x14ac:dyDescent="0.2">
      <c r="A18" s="82"/>
      <c r="B18" s="24" t="s">
        <v>5</v>
      </c>
      <c r="C18" s="25"/>
      <c r="D18" s="22">
        <v>0</v>
      </c>
      <c r="E18" s="22">
        <v>0</v>
      </c>
      <c r="F18" s="22">
        <v>0</v>
      </c>
      <c r="G18" s="22">
        <v>0</v>
      </c>
      <c r="H18" s="22">
        <v>2</v>
      </c>
      <c r="I18" s="22">
        <v>1</v>
      </c>
      <c r="J18" s="22">
        <v>0</v>
      </c>
      <c r="K18" s="22">
        <v>2</v>
      </c>
      <c r="L18" s="22">
        <v>0</v>
      </c>
      <c r="M18" s="29">
        <v>3</v>
      </c>
      <c r="N18" s="30" t="s">
        <v>6</v>
      </c>
      <c r="O18" s="97"/>
      <c r="P18" s="97"/>
      <c r="Q18" s="49"/>
      <c r="R18" s="49"/>
    </row>
    <row r="19" spans="1:18" ht="15.6" customHeight="1" x14ac:dyDescent="0.2">
      <c r="A19" s="83">
        <v>14.06</v>
      </c>
      <c r="B19" s="27" t="s">
        <v>7</v>
      </c>
      <c r="C19" s="16">
        <v>3</v>
      </c>
      <c r="D19" s="3">
        <v>0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15"/>
      <c r="N19" s="31">
        <f>SUM(C19:L19)</f>
        <v>8</v>
      </c>
      <c r="O19" s="98"/>
      <c r="P19" s="98"/>
      <c r="Q19" s="49"/>
      <c r="R19" s="49"/>
    </row>
    <row r="20" spans="1:18" ht="15.6" customHeight="1" x14ac:dyDescent="0.2">
      <c r="A20" s="106" t="s">
        <v>26</v>
      </c>
      <c r="B20" s="27" t="s">
        <v>8</v>
      </c>
      <c r="C20" s="16">
        <f>C19</f>
        <v>3</v>
      </c>
      <c r="D20" s="4">
        <f t="shared" ref="D20" si="3">C20-D18+D19</f>
        <v>3</v>
      </c>
      <c r="E20" s="4">
        <f>D20-E18+E19</f>
        <v>6</v>
      </c>
      <c r="F20" s="4">
        <f>E20-F18+F19</f>
        <v>6</v>
      </c>
      <c r="G20" s="4">
        <f>F20-G18+G19</f>
        <v>6</v>
      </c>
      <c r="H20" s="4">
        <f t="shared" ref="H20:M20" si="4">G20-H18+H19</f>
        <v>4</v>
      </c>
      <c r="I20" s="4">
        <f t="shared" si="4"/>
        <v>3</v>
      </c>
      <c r="J20" s="4">
        <f t="shared" si="4"/>
        <v>4</v>
      </c>
      <c r="K20" s="4">
        <f t="shared" si="4"/>
        <v>3</v>
      </c>
      <c r="L20" s="4">
        <f t="shared" si="4"/>
        <v>3</v>
      </c>
      <c r="M20" s="4">
        <f t="shared" si="4"/>
        <v>0</v>
      </c>
      <c r="N20" s="32"/>
      <c r="O20" s="99">
        <f>MAX(C20:M20)</f>
        <v>6</v>
      </c>
      <c r="P20" s="99">
        <f>SUM(C19:D19)</f>
        <v>3</v>
      </c>
      <c r="Q20" s="49"/>
      <c r="R20" s="49"/>
    </row>
    <row r="21" spans="1:18" ht="15.6" customHeight="1" x14ac:dyDescent="0.2">
      <c r="A21" s="107"/>
      <c r="B21" s="27" t="s">
        <v>9</v>
      </c>
      <c r="C21" s="86"/>
      <c r="D21" s="87"/>
      <c r="E21" s="87"/>
      <c r="F21" s="87"/>
      <c r="G21" s="5">
        <v>14.16</v>
      </c>
      <c r="H21" s="87"/>
      <c r="I21" s="87"/>
      <c r="J21" s="5">
        <v>14.22</v>
      </c>
      <c r="K21" s="87"/>
      <c r="L21" s="87"/>
      <c r="M21" s="88">
        <v>14.26</v>
      </c>
      <c r="N21" s="33">
        <v>20</v>
      </c>
      <c r="O21" s="98"/>
      <c r="P21" s="98"/>
      <c r="Q21" s="49"/>
      <c r="R21" s="49"/>
    </row>
    <row r="22" spans="1:18" ht="15.6" customHeight="1" x14ac:dyDescent="0.2">
      <c r="A22" s="108"/>
      <c r="B22" s="28" t="s">
        <v>10</v>
      </c>
      <c r="C22" s="89">
        <v>14.06</v>
      </c>
      <c r="D22" s="90"/>
      <c r="E22" s="90"/>
      <c r="F22" s="90"/>
      <c r="G22" s="6">
        <v>14.17</v>
      </c>
      <c r="H22" s="90"/>
      <c r="I22" s="90"/>
      <c r="J22" s="6">
        <v>14.23</v>
      </c>
      <c r="K22" s="90"/>
      <c r="L22" s="90"/>
      <c r="M22" s="91"/>
      <c r="N22" s="32"/>
      <c r="O22" s="100"/>
      <c r="P22" s="100"/>
      <c r="Q22" s="49"/>
      <c r="R22" s="49"/>
    </row>
    <row r="23" spans="1:18" ht="15.6" customHeight="1" thickBot="1" x14ac:dyDescent="0.25">
      <c r="A23" s="84">
        <v>102</v>
      </c>
      <c r="B23" s="51" t="s">
        <v>11</v>
      </c>
      <c r="C23" s="58"/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4"/>
      <c r="O23" s="101"/>
      <c r="P23" s="101"/>
      <c r="Q23" s="49"/>
      <c r="R23" s="49"/>
    </row>
    <row r="24" spans="1:18" ht="15.6" customHeight="1" x14ac:dyDescent="0.2">
      <c r="A24" s="82"/>
      <c r="B24" s="24" t="s">
        <v>5</v>
      </c>
      <c r="C24" s="25"/>
      <c r="D24" s="22">
        <v>0</v>
      </c>
      <c r="E24" s="22">
        <v>0</v>
      </c>
      <c r="F24" s="22">
        <v>0</v>
      </c>
      <c r="G24" s="22">
        <v>0</v>
      </c>
      <c r="H24" s="22">
        <v>2</v>
      </c>
      <c r="I24" s="22">
        <v>5</v>
      </c>
      <c r="J24" s="22">
        <v>0</v>
      </c>
      <c r="K24" s="22">
        <v>4</v>
      </c>
      <c r="L24" s="22">
        <v>1</v>
      </c>
      <c r="M24" s="29">
        <v>3</v>
      </c>
      <c r="N24" s="30" t="s">
        <v>6</v>
      </c>
      <c r="O24" s="97"/>
      <c r="P24" s="97"/>
      <c r="Q24" s="49"/>
      <c r="R24" s="49"/>
    </row>
    <row r="25" spans="1:18" ht="15.6" customHeight="1" x14ac:dyDescent="0.2">
      <c r="A25" s="83">
        <v>15.1</v>
      </c>
      <c r="B25" s="27" t="s">
        <v>7</v>
      </c>
      <c r="C25" s="16">
        <v>3</v>
      </c>
      <c r="D25" s="3">
        <v>0</v>
      </c>
      <c r="E25" s="3">
        <v>7</v>
      </c>
      <c r="F25" s="3">
        <v>2</v>
      </c>
      <c r="G25" s="3">
        <v>0</v>
      </c>
      <c r="H25" s="3">
        <v>1</v>
      </c>
      <c r="I25" s="3">
        <v>1</v>
      </c>
      <c r="J25" s="3">
        <v>1</v>
      </c>
      <c r="K25" s="3">
        <v>0</v>
      </c>
      <c r="L25" s="3">
        <v>0</v>
      </c>
      <c r="M25" s="15"/>
      <c r="N25" s="31">
        <f>SUM(C25:L25)</f>
        <v>15</v>
      </c>
      <c r="O25" s="98"/>
      <c r="P25" s="98"/>
      <c r="Q25" s="49"/>
      <c r="R25" s="49"/>
    </row>
    <row r="26" spans="1:18" ht="15.6" customHeight="1" x14ac:dyDescent="0.2">
      <c r="A26" s="106" t="s">
        <v>26</v>
      </c>
      <c r="B26" s="27" t="s">
        <v>8</v>
      </c>
      <c r="C26" s="16">
        <f>C25</f>
        <v>3</v>
      </c>
      <c r="D26" s="4">
        <f t="shared" ref="D26" si="5">C26-D24+D25</f>
        <v>3</v>
      </c>
      <c r="E26" s="4">
        <f>D26-E24+E25</f>
        <v>10</v>
      </c>
      <c r="F26" s="4">
        <f>E26-F24+F25</f>
        <v>12</v>
      </c>
      <c r="G26" s="4">
        <f>F26-G24+G25</f>
        <v>12</v>
      </c>
      <c r="H26" s="4">
        <f t="shared" ref="H26:M26" si="6">G26-H24+H25</f>
        <v>11</v>
      </c>
      <c r="I26" s="4">
        <f t="shared" si="6"/>
        <v>7</v>
      </c>
      <c r="J26" s="4">
        <f t="shared" si="6"/>
        <v>8</v>
      </c>
      <c r="K26" s="4">
        <f t="shared" si="6"/>
        <v>4</v>
      </c>
      <c r="L26" s="4">
        <f t="shared" si="6"/>
        <v>3</v>
      </c>
      <c r="M26" s="4">
        <f t="shared" si="6"/>
        <v>0</v>
      </c>
      <c r="N26" s="32"/>
      <c r="O26" s="99">
        <f>MAX(C26:M26)</f>
        <v>12</v>
      </c>
      <c r="P26" s="99">
        <f>SUM(C25:D25)</f>
        <v>3</v>
      </c>
      <c r="Q26" s="49"/>
      <c r="R26" s="49"/>
    </row>
    <row r="27" spans="1:18" ht="15.6" customHeight="1" x14ac:dyDescent="0.2">
      <c r="A27" s="107"/>
      <c r="B27" s="27" t="s">
        <v>9</v>
      </c>
      <c r="C27" s="86"/>
      <c r="D27" s="87"/>
      <c r="E27" s="87"/>
      <c r="F27" s="87"/>
      <c r="G27" s="5">
        <v>15.19</v>
      </c>
      <c r="H27" s="87"/>
      <c r="I27" s="87"/>
      <c r="J27" s="5">
        <v>15.24</v>
      </c>
      <c r="K27" s="87"/>
      <c r="L27" s="87"/>
      <c r="M27" s="88">
        <v>15.28</v>
      </c>
      <c r="N27" s="33">
        <v>18</v>
      </c>
      <c r="O27" s="98"/>
      <c r="P27" s="98"/>
      <c r="Q27" s="49"/>
      <c r="R27" s="49"/>
    </row>
    <row r="28" spans="1:18" ht="15.6" customHeight="1" x14ac:dyDescent="0.2">
      <c r="A28" s="108"/>
      <c r="B28" s="28" t="s">
        <v>10</v>
      </c>
      <c r="C28" s="89">
        <v>15.1</v>
      </c>
      <c r="D28" s="90"/>
      <c r="E28" s="90"/>
      <c r="F28" s="90"/>
      <c r="G28" s="6">
        <v>15.2</v>
      </c>
      <c r="H28" s="90"/>
      <c r="I28" s="90"/>
      <c r="J28" s="6">
        <v>15.25</v>
      </c>
      <c r="K28" s="90"/>
      <c r="L28" s="90"/>
      <c r="M28" s="91"/>
      <c r="N28" s="32"/>
      <c r="O28" s="100"/>
      <c r="P28" s="100"/>
      <c r="Q28" s="49"/>
      <c r="R28" s="49"/>
    </row>
    <row r="29" spans="1:18" ht="15.6" customHeight="1" thickBot="1" x14ac:dyDescent="0.25">
      <c r="A29" s="84">
        <v>102</v>
      </c>
      <c r="B29" s="51" t="s">
        <v>11</v>
      </c>
      <c r="C29" s="58"/>
      <c r="D29" s="52"/>
      <c r="E29" s="52"/>
      <c r="F29" s="52"/>
      <c r="G29" s="52"/>
      <c r="H29" s="52"/>
      <c r="I29" s="52"/>
      <c r="J29" s="52"/>
      <c r="K29" s="52"/>
      <c r="L29" s="52"/>
      <c r="M29" s="53"/>
      <c r="N29" s="54"/>
      <c r="O29" s="101"/>
      <c r="P29" s="101"/>
      <c r="Q29" s="49"/>
      <c r="R29" s="49"/>
    </row>
    <row r="30" spans="1:18" ht="15.6" customHeight="1" x14ac:dyDescent="0.2">
      <c r="A30" s="82"/>
      <c r="B30" s="24" t="s">
        <v>5</v>
      </c>
      <c r="C30" s="25"/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1</v>
      </c>
      <c r="J30" s="22">
        <v>0</v>
      </c>
      <c r="K30" s="22">
        <v>2</v>
      </c>
      <c r="L30" s="22">
        <v>2</v>
      </c>
      <c r="M30" s="29">
        <v>1</v>
      </c>
      <c r="N30" s="30" t="s">
        <v>6</v>
      </c>
      <c r="O30" s="97"/>
      <c r="P30" s="97"/>
      <c r="Q30" s="49"/>
      <c r="R30" s="49"/>
    </row>
    <row r="31" spans="1:18" ht="15.6" customHeight="1" x14ac:dyDescent="0.2">
      <c r="A31" s="83">
        <v>18.059999999999999</v>
      </c>
      <c r="B31" s="27" t="s">
        <v>7</v>
      </c>
      <c r="C31" s="16">
        <v>1</v>
      </c>
      <c r="D31" s="3">
        <v>0</v>
      </c>
      <c r="E31" s="3">
        <v>3</v>
      </c>
      <c r="F31" s="3">
        <v>0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  <c r="L31" s="3">
        <v>0</v>
      </c>
      <c r="M31" s="15"/>
      <c r="N31" s="31">
        <f>SUM(C31:L31)</f>
        <v>6</v>
      </c>
      <c r="O31" s="98"/>
      <c r="P31" s="98"/>
      <c r="Q31" s="49"/>
      <c r="R31" s="49"/>
    </row>
    <row r="32" spans="1:18" ht="15.6" customHeight="1" x14ac:dyDescent="0.2">
      <c r="A32" s="106" t="s">
        <v>26</v>
      </c>
      <c r="B32" s="27" t="s">
        <v>8</v>
      </c>
      <c r="C32" s="16">
        <f>C31</f>
        <v>1</v>
      </c>
      <c r="D32" s="4">
        <f t="shared" ref="D32" si="7">C32-D30+D31</f>
        <v>1</v>
      </c>
      <c r="E32" s="4">
        <f>D32-E30+E31</f>
        <v>4</v>
      </c>
      <c r="F32" s="4">
        <f>E32-F30+F31</f>
        <v>4</v>
      </c>
      <c r="G32" s="4">
        <f>F32-G30+G31</f>
        <v>4</v>
      </c>
      <c r="H32" s="4">
        <f t="shared" ref="H32:M32" si="8">G32-H30+H31</f>
        <v>5</v>
      </c>
      <c r="I32" s="4">
        <f t="shared" si="8"/>
        <v>5</v>
      </c>
      <c r="J32" s="4">
        <f t="shared" si="8"/>
        <v>5</v>
      </c>
      <c r="K32" s="4">
        <f t="shared" si="8"/>
        <v>3</v>
      </c>
      <c r="L32" s="4">
        <f t="shared" si="8"/>
        <v>1</v>
      </c>
      <c r="M32" s="4">
        <f t="shared" si="8"/>
        <v>0</v>
      </c>
      <c r="N32" s="32"/>
      <c r="O32" s="99">
        <f>MAX(C32:M32)</f>
        <v>5</v>
      </c>
      <c r="P32" s="99">
        <f>SUM(C31:D31)</f>
        <v>1</v>
      </c>
      <c r="Q32" s="49"/>
      <c r="R32" s="49"/>
    </row>
    <row r="33" spans="1:18" ht="15.6" customHeight="1" x14ac:dyDescent="0.2">
      <c r="A33" s="107"/>
      <c r="B33" s="27" t="s">
        <v>9</v>
      </c>
      <c r="C33" s="86"/>
      <c r="D33" s="87"/>
      <c r="E33" s="87"/>
      <c r="F33" s="87"/>
      <c r="G33" s="5">
        <v>18.13</v>
      </c>
      <c r="H33" s="87"/>
      <c r="I33" s="87"/>
      <c r="J33" s="5">
        <v>18.18</v>
      </c>
      <c r="K33" s="87"/>
      <c r="L33" s="87"/>
      <c r="M33" s="88">
        <v>18.21</v>
      </c>
      <c r="N33" s="33">
        <v>15</v>
      </c>
      <c r="O33" s="98"/>
      <c r="P33" s="98"/>
      <c r="Q33" s="49"/>
      <c r="R33" s="49"/>
    </row>
    <row r="34" spans="1:18" ht="15.6" customHeight="1" x14ac:dyDescent="0.2">
      <c r="A34" s="108"/>
      <c r="B34" s="28" t="s">
        <v>10</v>
      </c>
      <c r="C34" s="89">
        <v>18.059999999999999</v>
      </c>
      <c r="D34" s="90"/>
      <c r="E34" s="90"/>
      <c r="F34" s="90"/>
      <c r="G34" s="6">
        <v>18.14</v>
      </c>
      <c r="H34" s="90"/>
      <c r="I34" s="90"/>
      <c r="J34" s="6">
        <v>18.190000000000001</v>
      </c>
      <c r="K34" s="90"/>
      <c r="L34" s="90"/>
      <c r="M34" s="91"/>
      <c r="N34" s="32"/>
      <c r="O34" s="100"/>
      <c r="P34" s="100"/>
      <c r="Q34" s="49"/>
      <c r="R34" s="49"/>
    </row>
    <row r="35" spans="1:18" ht="15" customHeight="1" thickBot="1" x14ac:dyDescent="0.25">
      <c r="A35" s="51">
        <v>102</v>
      </c>
      <c r="B35" s="51" t="s">
        <v>11</v>
      </c>
      <c r="C35" s="58"/>
      <c r="D35" s="52"/>
      <c r="E35" s="52"/>
      <c r="F35" s="52"/>
      <c r="G35" s="52"/>
      <c r="H35" s="52"/>
      <c r="I35" s="52"/>
      <c r="J35" s="52"/>
      <c r="K35" s="52"/>
      <c r="L35" s="52"/>
      <c r="M35" s="53"/>
      <c r="N35" s="54"/>
      <c r="O35" s="101"/>
      <c r="P35" s="101"/>
      <c r="Q35" s="49"/>
      <c r="R35" s="49"/>
    </row>
    <row r="36" spans="1:18" s="49" customFormat="1" ht="15.6" customHeight="1" thickBot="1" x14ac:dyDescent="0.25">
      <c r="A36" s="63" t="s">
        <v>12</v>
      </c>
      <c r="B36" s="59"/>
      <c r="C36" s="7"/>
      <c r="D36" s="8">
        <f t="shared" ref="D36:M36" si="9">SUMIF($B6:$B35,"l. wys.",D6:D35)</f>
        <v>0</v>
      </c>
      <c r="E36" s="8">
        <f t="shared" si="9"/>
        <v>0</v>
      </c>
      <c r="F36" s="8">
        <f t="shared" si="9"/>
        <v>1</v>
      </c>
      <c r="G36" s="8">
        <f t="shared" si="9"/>
        <v>0</v>
      </c>
      <c r="H36" s="8">
        <f t="shared" si="9"/>
        <v>4</v>
      </c>
      <c r="I36" s="8">
        <f t="shared" si="9"/>
        <v>8</v>
      </c>
      <c r="J36" s="8">
        <f t="shared" si="9"/>
        <v>0</v>
      </c>
      <c r="K36" s="8">
        <f t="shared" si="9"/>
        <v>10</v>
      </c>
      <c r="L36" s="8">
        <f t="shared" si="9"/>
        <v>3</v>
      </c>
      <c r="M36" s="8">
        <f t="shared" si="9"/>
        <v>11</v>
      </c>
      <c r="N36" s="48" t="str">
        <f>"Σ: "&amp;SUM(C36:M36)</f>
        <v>Σ: 37</v>
      </c>
      <c r="O36" s="102"/>
      <c r="P36" s="103" t="str">
        <f>"Σ: "&amp;SUM(P$6:P35)</f>
        <v>Σ: 10</v>
      </c>
    </row>
    <row r="37" spans="1:18" s="49" customFormat="1" ht="15.6" customHeight="1" thickBot="1" x14ac:dyDescent="0.25">
      <c r="A37" s="64" t="s">
        <v>13</v>
      </c>
      <c r="B37" s="60"/>
      <c r="C37" s="9">
        <f t="shared" ref="C37:L37" si="10">SUMIF($B6:$B35,"l. wsiad.",C6:C35)</f>
        <v>10</v>
      </c>
      <c r="D37" s="10">
        <f t="shared" si="10"/>
        <v>0</v>
      </c>
      <c r="E37" s="10">
        <f t="shared" si="10"/>
        <v>16</v>
      </c>
      <c r="F37" s="10">
        <f t="shared" si="10"/>
        <v>2</v>
      </c>
      <c r="G37" s="10">
        <f t="shared" si="10"/>
        <v>0</v>
      </c>
      <c r="H37" s="10">
        <f t="shared" si="10"/>
        <v>2</v>
      </c>
      <c r="I37" s="10">
        <f t="shared" si="10"/>
        <v>3</v>
      </c>
      <c r="J37" s="10">
        <f t="shared" si="10"/>
        <v>3</v>
      </c>
      <c r="K37" s="10">
        <f t="shared" si="10"/>
        <v>1</v>
      </c>
      <c r="L37" s="10">
        <f t="shared" si="10"/>
        <v>0</v>
      </c>
      <c r="M37" s="11"/>
      <c r="N37" s="50" t="str">
        <f>"Σ: "&amp;SUM(C37:M37)</f>
        <v>Σ: 37</v>
      </c>
      <c r="O37" s="102"/>
      <c r="P37" s="102"/>
    </row>
    <row r="38" spans="1:18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61"/>
      <c r="O38" s="102"/>
      <c r="P38" s="102"/>
      <c r="Q38" s="49"/>
      <c r="R38" s="49"/>
    </row>
    <row r="39" spans="1:18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62"/>
      <c r="O39" s="102"/>
      <c r="P39" s="102"/>
      <c r="Q39" s="49"/>
      <c r="R39" s="49"/>
    </row>
    <row r="40" spans="1:18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102"/>
      <c r="P40" s="102"/>
      <c r="Q40" s="49"/>
      <c r="R40" s="49"/>
    </row>
    <row r="41" spans="1:18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102"/>
      <c r="P41" s="102"/>
      <c r="Q41" s="49"/>
      <c r="R41" s="49"/>
    </row>
    <row r="42" spans="1:18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102"/>
      <c r="P42" s="102"/>
      <c r="Q42" s="49"/>
      <c r="R42" s="49"/>
    </row>
    <row r="43" spans="1:18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102"/>
      <c r="P43" s="102"/>
      <c r="Q43" s="49"/>
      <c r="R43" s="49"/>
    </row>
    <row r="44" spans="1:18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102"/>
      <c r="P44" s="102"/>
      <c r="Q44" s="49"/>
      <c r="R44" s="49"/>
    </row>
    <row r="45" spans="1:18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102"/>
      <c r="P45" s="102"/>
      <c r="Q45" s="49"/>
      <c r="R45" s="49"/>
    </row>
    <row r="46" spans="1:18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102"/>
      <c r="P46" s="102"/>
      <c r="Q46" s="49"/>
      <c r="R46" s="49"/>
    </row>
    <row r="47" spans="1:18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102"/>
      <c r="P47" s="102"/>
      <c r="Q47" s="49"/>
      <c r="R47" s="49"/>
    </row>
    <row r="48" spans="1:18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102"/>
      <c r="P48" s="102"/>
      <c r="Q48" s="49"/>
      <c r="R48" s="49"/>
    </row>
    <row r="49" spans="1:18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102"/>
      <c r="P49" s="102"/>
      <c r="Q49" s="49"/>
      <c r="R49" s="49"/>
    </row>
    <row r="50" spans="1:18" x14ac:dyDescent="0.2">
      <c r="O50" s="102"/>
      <c r="P50" s="102"/>
    </row>
    <row r="51" spans="1:18" x14ac:dyDescent="0.2">
      <c r="O51" s="102"/>
      <c r="P51" s="102"/>
    </row>
    <row r="52" spans="1:18" x14ac:dyDescent="0.2">
      <c r="O52" s="102"/>
      <c r="P52" s="102"/>
    </row>
    <row r="53" spans="1:18" x14ac:dyDescent="0.2">
      <c r="O53" s="102"/>
      <c r="P53" s="102"/>
    </row>
    <row r="54" spans="1:18" x14ac:dyDescent="0.2">
      <c r="O54" s="102"/>
      <c r="P54" s="102"/>
    </row>
    <row r="55" spans="1:18" x14ac:dyDescent="0.2">
      <c r="O55" s="102"/>
      <c r="P55" s="102"/>
    </row>
    <row r="56" spans="1:18" x14ac:dyDescent="0.2">
      <c r="O56" s="102"/>
      <c r="P56" s="102"/>
    </row>
    <row r="57" spans="1:18" x14ac:dyDescent="0.2">
      <c r="O57" s="104"/>
      <c r="P57" s="104"/>
    </row>
    <row r="58" spans="1:18" x14ac:dyDescent="0.2">
      <c r="O58" s="104"/>
      <c r="P58" s="104"/>
    </row>
    <row r="59" spans="1:18" x14ac:dyDescent="0.2">
      <c r="O59" s="104"/>
      <c r="P59" s="104"/>
    </row>
    <row r="60" spans="1:18" x14ac:dyDescent="0.2">
      <c r="O60" s="104"/>
      <c r="P60" s="104"/>
    </row>
    <row r="61" spans="1:18" x14ac:dyDescent="0.2">
      <c r="O61" s="104"/>
      <c r="P61" s="104"/>
    </row>
    <row r="62" spans="1:18" x14ac:dyDescent="0.2">
      <c r="O62" s="104"/>
      <c r="P62" s="104"/>
    </row>
    <row r="63" spans="1:18" x14ac:dyDescent="0.2">
      <c r="O63" s="104"/>
      <c r="P63" s="104"/>
    </row>
    <row r="64" spans="1:18" x14ac:dyDescent="0.2">
      <c r="O64" s="104"/>
      <c r="P64" s="104"/>
    </row>
    <row r="65" spans="15:16" x14ac:dyDescent="0.2">
      <c r="O65" s="104"/>
      <c r="P65" s="104"/>
    </row>
    <row r="66" spans="15:16" x14ac:dyDescent="0.2">
      <c r="O66" s="104"/>
      <c r="P66" s="104"/>
    </row>
    <row r="67" spans="15:16" x14ac:dyDescent="0.2">
      <c r="O67" s="104"/>
      <c r="P67" s="104"/>
    </row>
    <row r="68" spans="15:16" x14ac:dyDescent="0.2">
      <c r="O68" s="104"/>
      <c r="P68" s="104"/>
    </row>
    <row r="69" spans="15:16" x14ac:dyDescent="0.2">
      <c r="O69" s="104"/>
      <c r="P69" s="104"/>
    </row>
    <row r="70" spans="15:16" x14ac:dyDescent="0.2">
      <c r="O70" s="104"/>
      <c r="P70" s="104"/>
    </row>
    <row r="71" spans="15:16" x14ac:dyDescent="0.2">
      <c r="O71" s="104"/>
      <c r="P71" s="104"/>
    </row>
    <row r="72" spans="15:16" x14ac:dyDescent="0.2">
      <c r="O72" s="104"/>
      <c r="P72" s="104"/>
    </row>
  </sheetData>
  <sheetProtection selectLockedCells="1" selectUnlockedCells="1"/>
  <mergeCells count="5">
    <mergeCell ref="A8:A10"/>
    <mergeCell ref="A14:A16"/>
    <mergeCell ref="A20:A22"/>
    <mergeCell ref="A26:A28"/>
    <mergeCell ref="A32:A34"/>
  </mergeCells>
  <conditionalFormatting sqref="N8:N35">
    <cfRule type="expression" dxfId="35" priority="18" stopIfTrue="1">
      <formula>Y8</formula>
    </cfRule>
  </conditionalFormatting>
  <conditionalFormatting sqref="C8:M8">
    <cfRule type="cellIs" dxfId="34" priority="17" stopIfTrue="1" operator="equal">
      <formula>$O8</formula>
    </cfRule>
  </conditionalFormatting>
  <conditionalFormatting sqref="N14:N29">
    <cfRule type="expression" dxfId="33" priority="16" stopIfTrue="1">
      <formula>Y14</formula>
    </cfRule>
  </conditionalFormatting>
  <conditionalFormatting sqref="N14:N29">
    <cfRule type="expression" dxfId="32" priority="15" stopIfTrue="1">
      <formula>Y14</formula>
    </cfRule>
  </conditionalFormatting>
  <conditionalFormatting sqref="C14:M14">
    <cfRule type="cellIs" dxfId="31" priority="14" stopIfTrue="1" operator="equal">
      <formula>$O14</formula>
    </cfRule>
  </conditionalFormatting>
  <conditionalFormatting sqref="N14:N29">
    <cfRule type="expression" dxfId="30" priority="13" stopIfTrue="1">
      <formula>Y14</formula>
    </cfRule>
  </conditionalFormatting>
  <conditionalFormatting sqref="N32:N35">
    <cfRule type="expression" dxfId="29" priority="12" stopIfTrue="1">
      <formula>Y32</formula>
    </cfRule>
  </conditionalFormatting>
  <conditionalFormatting sqref="N32:N35">
    <cfRule type="expression" dxfId="28" priority="11" stopIfTrue="1">
      <formula>Y32</formula>
    </cfRule>
  </conditionalFormatting>
  <conditionalFormatting sqref="C32:M32">
    <cfRule type="cellIs" dxfId="27" priority="10" stopIfTrue="1" operator="equal">
      <formula>$O32</formula>
    </cfRule>
  </conditionalFormatting>
  <conditionalFormatting sqref="N32:N35">
    <cfRule type="expression" dxfId="26" priority="9" stopIfTrue="1">
      <formula>Y32</formula>
    </cfRule>
  </conditionalFormatting>
  <conditionalFormatting sqref="N26:N29">
    <cfRule type="expression" dxfId="25" priority="8" stopIfTrue="1">
      <formula>Y26</formula>
    </cfRule>
  </conditionalFormatting>
  <conditionalFormatting sqref="N26:N29">
    <cfRule type="expression" dxfId="24" priority="7" stopIfTrue="1">
      <formula>Y26</formula>
    </cfRule>
  </conditionalFormatting>
  <conditionalFormatting sqref="C26:M26">
    <cfRule type="cellIs" dxfId="23" priority="6" stopIfTrue="1" operator="equal">
      <formula>$O26</formula>
    </cfRule>
  </conditionalFormatting>
  <conditionalFormatting sqref="N26:N29">
    <cfRule type="expression" dxfId="22" priority="5" stopIfTrue="1">
      <formula>Y26</formula>
    </cfRule>
  </conditionalFormatting>
  <conditionalFormatting sqref="N20:N23">
    <cfRule type="expression" dxfId="21" priority="4" stopIfTrue="1">
      <formula>Y20</formula>
    </cfRule>
  </conditionalFormatting>
  <conditionalFormatting sqref="N20:N23">
    <cfRule type="expression" dxfId="20" priority="3" stopIfTrue="1">
      <formula>Y20</formula>
    </cfRule>
  </conditionalFormatting>
  <conditionalFormatting sqref="C20:M20">
    <cfRule type="cellIs" dxfId="19" priority="2" stopIfTrue="1" operator="equal">
      <formula>$O20</formula>
    </cfRule>
  </conditionalFormatting>
  <conditionalFormatting sqref="N20:N23">
    <cfRule type="expression" dxfId="18" priority="1" stopIfTrue="1">
      <formula>Y20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9" customWidth="1"/>
    <col min="2" max="2" width="7.7109375" style="39" customWidth="1"/>
    <col min="3" max="12" width="11.28515625" style="39" customWidth="1"/>
    <col min="13" max="13" width="11.7109375" style="39" customWidth="1"/>
    <col min="14" max="15" width="9.140625" style="105"/>
    <col min="16" max="16384" width="9.140625" style="39"/>
  </cols>
  <sheetData>
    <row r="1" spans="1:17" ht="21.95" customHeight="1" x14ac:dyDescent="0.2">
      <c r="A1" s="12" t="s">
        <v>15</v>
      </c>
      <c r="B1" s="34"/>
      <c r="C1" s="34"/>
      <c r="D1" s="34"/>
      <c r="E1" s="34"/>
      <c r="F1" s="35"/>
      <c r="G1" s="36"/>
      <c r="H1" s="55" t="s">
        <v>41</v>
      </c>
      <c r="I1" s="13"/>
      <c r="J1" s="13"/>
      <c r="K1" s="13"/>
      <c r="L1" s="37"/>
      <c r="M1" s="38"/>
      <c r="N1"/>
      <c r="O1"/>
    </row>
    <row r="2" spans="1:17" ht="5.0999999999999996" customHeight="1" thickBot="1" x14ac:dyDescent="0.25">
      <c r="A2" s="14"/>
      <c r="B2" s="40"/>
      <c r="C2" s="40"/>
      <c r="D2" s="40"/>
      <c r="E2" s="40"/>
      <c r="F2" s="41"/>
      <c r="G2" s="42"/>
      <c r="H2" s="41"/>
      <c r="I2" s="1"/>
      <c r="J2" s="1"/>
      <c r="K2" s="1"/>
      <c r="L2" s="40"/>
      <c r="M2" s="43"/>
      <c r="N2"/>
      <c r="O2"/>
    </row>
    <row r="3" spans="1:17" ht="21.95" customHeight="1" thickBot="1" x14ac:dyDescent="0.25">
      <c r="A3" s="14" t="s">
        <v>0</v>
      </c>
      <c r="B3" s="17">
        <v>11</v>
      </c>
      <c r="C3" s="2" t="s">
        <v>40</v>
      </c>
      <c r="D3" s="2"/>
      <c r="E3" s="2"/>
      <c r="F3" s="2"/>
      <c r="G3" s="42"/>
      <c r="H3" s="80" t="s">
        <v>17</v>
      </c>
      <c r="I3" s="1"/>
      <c r="J3" s="1"/>
      <c r="K3" s="1"/>
      <c r="L3" s="40"/>
      <c r="M3" s="43"/>
      <c r="N3"/>
      <c r="O3"/>
    </row>
    <row r="4" spans="1:17" ht="5.0999999999999996" customHeight="1" thickBot="1" x14ac:dyDescent="0.3">
      <c r="A4" s="18"/>
      <c r="B4" s="19"/>
      <c r="C4" s="20"/>
      <c r="D4" s="20"/>
      <c r="E4" s="20"/>
      <c r="F4" s="44"/>
      <c r="G4" s="21"/>
      <c r="H4" s="19"/>
      <c r="I4" s="19"/>
      <c r="J4" s="19"/>
      <c r="K4" s="19"/>
      <c r="L4" s="45"/>
      <c r="M4" s="46"/>
      <c r="N4"/>
      <c r="O4"/>
    </row>
    <row r="5" spans="1:17" s="56" customFormat="1" ht="114.95" customHeight="1" thickBot="1" x14ac:dyDescent="0.25">
      <c r="A5" s="23" t="s">
        <v>2</v>
      </c>
      <c r="B5" s="23" t="s">
        <v>3</v>
      </c>
      <c r="C5" s="78" t="s">
        <v>25</v>
      </c>
      <c r="D5" s="78" t="s">
        <v>27</v>
      </c>
      <c r="E5" s="78" t="s">
        <v>23</v>
      </c>
      <c r="F5" s="78" t="s">
        <v>28</v>
      </c>
      <c r="G5" s="81" t="s">
        <v>37</v>
      </c>
      <c r="H5" s="78" t="s">
        <v>29</v>
      </c>
      <c r="I5" s="78" t="s">
        <v>38</v>
      </c>
      <c r="J5" s="81" t="s">
        <v>30</v>
      </c>
      <c r="K5" s="79" t="s">
        <v>31</v>
      </c>
      <c r="L5" s="78" t="s">
        <v>39</v>
      </c>
      <c r="M5" s="23" t="s">
        <v>14</v>
      </c>
      <c r="N5" s="96" t="s">
        <v>4</v>
      </c>
      <c r="O5" s="96" t="s">
        <v>44</v>
      </c>
    </row>
    <row r="6" spans="1:17" s="47" customFormat="1" ht="15.6" customHeight="1" x14ac:dyDescent="0.2">
      <c r="A6" s="57"/>
      <c r="B6" s="24" t="s">
        <v>5</v>
      </c>
      <c r="C6" s="25"/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</v>
      </c>
      <c r="L6" s="29">
        <v>5</v>
      </c>
      <c r="M6" s="30" t="s">
        <v>6</v>
      </c>
      <c r="N6" s="97"/>
      <c r="O6" s="97"/>
      <c r="P6" s="49"/>
      <c r="Q6" s="49"/>
    </row>
    <row r="7" spans="1:17" s="47" customFormat="1" ht="15.6" customHeight="1" x14ac:dyDescent="0.2">
      <c r="A7" s="83">
        <v>5.26</v>
      </c>
      <c r="B7" s="27" t="s">
        <v>7</v>
      </c>
      <c r="C7" s="16">
        <v>0</v>
      </c>
      <c r="D7" s="3">
        <v>0</v>
      </c>
      <c r="E7" s="3">
        <v>1</v>
      </c>
      <c r="F7" s="3">
        <v>3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15"/>
      <c r="M7" s="31">
        <f>SUM(C7:K7)</f>
        <v>6</v>
      </c>
      <c r="N7" s="98"/>
      <c r="O7" s="98"/>
      <c r="P7" s="49"/>
      <c r="Q7" s="49"/>
    </row>
    <row r="8" spans="1:17" s="47" customFormat="1" ht="15.6" customHeight="1" x14ac:dyDescent="0.2">
      <c r="A8" s="106" t="s">
        <v>32</v>
      </c>
      <c r="B8" s="27" t="s">
        <v>8</v>
      </c>
      <c r="C8" s="16">
        <f>C7</f>
        <v>0</v>
      </c>
      <c r="D8" s="4">
        <f t="shared" ref="D8:L8" si="0">C8-D6+D7</f>
        <v>0</v>
      </c>
      <c r="E8" s="4">
        <f>D8-E6+E7</f>
        <v>1</v>
      </c>
      <c r="F8" s="4">
        <f>E8-F6+F7</f>
        <v>4</v>
      </c>
      <c r="G8" s="4">
        <f>F8-G6+G7</f>
        <v>5</v>
      </c>
      <c r="H8" s="4">
        <f t="shared" si="0"/>
        <v>5</v>
      </c>
      <c r="I8" s="4">
        <f t="shared" si="0"/>
        <v>5</v>
      </c>
      <c r="J8" s="4">
        <f t="shared" si="0"/>
        <v>5</v>
      </c>
      <c r="K8" s="4">
        <f t="shared" si="0"/>
        <v>5</v>
      </c>
      <c r="L8" s="4">
        <f t="shared" si="0"/>
        <v>0</v>
      </c>
      <c r="M8" s="32"/>
      <c r="N8" s="99">
        <f>MAX(C8:L8)</f>
        <v>5</v>
      </c>
      <c r="O8" s="99">
        <f>K8</f>
        <v>5</v>
      </c>
      <c r="P8" s="49"/>
      <c r="Q8" s="49"/>
    </row>
    <row r="9" spans="1:17" s="47" customFormat="1" ht="15.6" customHeight="1" x14ac:dyDescent="0.2">
      <c r="A9" s="107"/>
      <c r="B9" s="27" t="s">
        <v>9</v>
      </c>
      <c r="C9" s="92"/>
      <c r="D9" s="93"/>
      <c r="E9" s="93"/>
      <c r="F9" s="93"/>
      <c r="G9" s="5">
        <v>5.34</v>
      </c>
      <c r="H9" s="93"/>
      <c r="I9" s="5">
        <v>5.36</v>
      </c>
      <c r="J9" s="93"/>
      <c r="K9" s="93"/>
      <c r="L9" s="88">
        <v>5.44</v>
      </c>
      <c r="M9" s="33">
        <v>18</v>
      </c>
      <c r="N9" s="98"/>
      <c r="O9" s="98"/>
      <c r="P9" s="49"/>
      <c r="Q9" s="49"/>
    </row>
    <row r="10" spans="1:17" s="47" customFormat="1" ht="15.6" customHeight="1" x14ac:dyDescent="0.2">
      <c r="A10" s="108"/>
      <c r="B10" s="28" t="s">
        <v>10</v>
      </c>
      <c r="C10" s="94">
        <v>5.26</v>
      </c>
      <c r="D10" s="95"/>
      <c r="E10" s="95"/>
      <c r="F10" s="95"/>
      <c r="G10" s="6">
        <v>5.35</v>
      </c>
      <c r="H10" s="95"/>
      <c r="I10" s="6">
        <v>5.37</v>
      </c>
      <c r="J10" s="95"/>
      <c r="K10" s="95"/>
      <c r="L10" s="91"/>
      <c r="M10" s="32"/>
      <c r="N10" s="100"/>
      <c r="O10" s="100"/>
      <c r="P10" s="49"/>
      <c r="Q10" s="49"/>
    </row>
    <row r="11" spans="1:17" s="47" customFormat="1" ht="15.6" customHeight="1" thickBot="1" x14ac:dyDescent="0.25">
      <c r="A11" s="84">
        <v>102</v>
      </c>
      <c r="B11" s="51" t="s">
        <v>11</v>
      </c>
      <c r="C11" s="58"/>
      <c r="D11" s="52"/>
      <c r="E11" s="52"/>
      <c r="F11" s="52"/>
      <c r="G11" s="52"/>
      <c r="H11" s="52"/>
      <c r="I11" s="52"/>
      <c r="J11" s="52"/>
      <c r="K11" s="52"/>
      <c r="L11" s="53"/>
      <c r="M11" s="54"/>
      <c r="N11" s="101"/>
      <c r="O11" s="101"/>
      <c r="P11" s="49"/>
      <c r="Q11" s="49"/>
    </row>
    <row r="12" spans="1:17" ht="15.6" customHeight="1" x14ac:dyDescent="0.2">
      <c r="A12" s="82"/>
      <c r="B12" s="24" t="s">
        <v>5</v>
      </c>
      <c r="C12" s="25"/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3</v>
      </c>
      <c r="L12" s="29">
        <v>2</v>
      </c>
      <c r="M12" s="30" t="s">
        <v>6</v>
      </c>
      <c r="N12" s="97"/>
      <c r="O12" s="97"/>
      <c r="P12" s="49"/>
      <c r="Q12" s="49"/>
    </row>
    <row r="13" spans="1:17" ht="15.6" customHeight="1" x14ac:dyDescent="0.2">
      <c r="A13" s="83">
        <v>6.27</v>
      </c>
      <c r="B13" s="27" t="s">
        <v>7</v>
      </c>
      <c r="C13" s="16">
        <v>2</v>
      </c>
      <c r="D13" s="3">
        <v>1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15"/>
      <c r="M13" s="31">
        <f>SUM(C13:K13)</f>
        <v>5</v>
      </c>
      <c r="N13" s="98"/>
      <c r="O13" s="98"/>
      <c r="P13" s="49"/>
      <c r="Q13" s="49"/>
    </row>
    <row r="14" spans="1:17" ht="15.6" customHeight="1" x14ac:dyDescent="0.2">
      <c r="A14" s="106" t="s">
        <v>32</v>
      </c>
      <c r="B14" s="27" t="s">
        <v>8</v>
      </c>
      <c r="C14" s="16">
        <f>C13</f>
        <v>2</v>
      </c>
      <c r="D14" s="4">
        <f t="shared" ref="D14" si="1">C14-D12+D13</f>
        <v>3</v>
      </c>
      <c r="E14" s="4">
        <f>D14-E12+E13</f>
        <v>4</v>
      </c>
      <c r="F14" s="4">
        <f>E14-F12+F13</f>
        <v>4</v>
      </c>
      <c r="G14" s="4">
        <f>F14-G12+G13</f>
        <v>5</v>
      </c>
      <c r="H14" s="4">
        <f t="shared" ref="H14:L14" si="2">G14-H12+H13</f>
        <v>5</v>
      </c>
      <c r="I14" s="4">
        <f t="shared" si="2"/>
        <v>5</v>
      </c>
      <c r="J14" s="4">
        <f t="shared" si="2"/>
        <v>5</v>
      </c>
      <c r="K14" s="4">
        <f t="shared" si="2"/>
        <v>2</v>
      </c>
      <c r="L14" s="4">
        <f t="shared" si="2"/>
        <v>0</v>
      </c>
      <c r="M14" s="32"/>
      <c r="N14" s="99">
        <f>MAX(C14:L14)</f>
        <v>5</v>
      </c>
      <c r="O14" s="99">
        <f>K14</f>
        <v>2</v>
      </c>
      <c r="P14" s="49"/>
      <c r="Q14" s="49"/>
    </row>
    <row r="15" spans="1:17" ht="15.6" customHeight="1" x14ac:dyDescent="0.2">
      <c r="A15" s="107"/>
      <c r="B15" s="27" t="s">
        <v>9</v>
      </c>
      <c r="C15" s="92"/>
      <c r="D15" s="93"/>
      <c r="E15" s="93"/>
      <c r="F15" s="93"/>
      <c r="G15" s="5">
        <v>6.34</v>
      </c>
      <c r="H15" s="93"/>
      <c r="I15" s="5">
        <v>6.39</v>
      </c>
      <c r="J15" s="93"/>
      <c r="K15" s="93"/>
      <c r="L15" s="88">
        <v>6.48</v>
      </c>
      <c r="M15" s="33">
        <v>21</v>
      </c>
      <c r="N15" s="98"/>
      <c r="O15" s="98"/>
      <c r="P15" s="49"/>
      <c r="Q15" s="49"/>
    </row>
    <row r="16" spans="1:17" ht="15.6" customHeight="1" x14ac:dyDescent="0.2">
      <c r="A16" s="108"/>
      <c r="B16" s="28" t="s">
        <v>10</v>
      </c>
      <c r="C16" s="94">
        <v>6.27</v>
      </c>
      <c r="D16" s="95"/>
      <c r="E16" s="95"/>
      <c r="F16" s="95"/>
      <c r="G16" s="6">
        <v>6.35</v>
      </c>
      <c r="H16" s="95"/>
      <c r="I16" s="6">
        <v>6.4</v>
      </c>
      <c r="J16" s="95"/>
      <c r="K16" s="95"/>
      <c r="L16" s="91"/>
      <c r="M16" s="32"/>
      <c r="N16" s="100"/>
      <c r="O16" s="100"/>
      <c r="P16" s="49"/>
      <c r="Q16" s="49"/>
    </row>
    <row r="17" spans="1:17" ht="15.6" customHeight="1" thickBot="1" x14ac:dyDescent="0.25">
      <c r="A17" s="84">
        <v>102</v>
      </c>
      <c r="B17" s="51" t="s">
        <v>11</v>
      </c>
      <c r="C17" s="58"/>
      <c r="D17" s="52"/>
      <c r="E17" s="52"/>
      <c r="F17" s="52"/>
      <c r="G17" s="52"/>
      <c r="H17" s="52"/>
      <c r="I17" s="52"/>
      <c r="J17" s="52"/>
      <c r="K17" s="52"/>
      <c r="L17" s="53"/>
      <c r="M17" s="54"/>
      <c r="N17" s="101"/>
      <c r="O17" s="101"/>
      <c r="P17" s="49"/>
      <c r="Q17" s="49"/>
    </row>
    <row r="18" spans="1:17" ht="15.6" customHeight="1" x14ac:dyDescent="0.2">
      <c r="A18" s="82"/>
      <c r="B18" s="24" t="s">
        <v>5</v>
      </c>
      <c r="C18" s="25"/>
      <c r="D18" s="22">
        <v>0</v>
      </c>
      <c r="E18" s="22">
        <v>0</v>
      </c>
      <c r="F18" s="22">
        <v>0</v>
      </c>
      <c r="G18" s="22">
        <v>1</v>
      </c>
      <c r="H18" s="22">
        <v>0</v>
      </c>
      <c r="I18" s="22">
        <v>0</v>
      </c>
      <c r="J18" s="22">
        <v>4</v>
      </c>
      <c r="K18" s="22">
        <v>15</v>
      </c>
      <c r="L18" s="29">
        <v>4</v>
      </c>
      <c r="M18" s="30" t="s">
        <v>6</v>
      </c>
      <c r="N18" s="97"/>
      <c r="O18" s="97"/>
      <c r="P18" s="49"/>
      <c r="Q18" s="49"/>
    </row>
    <row r="19" spans="1:17" ht="15.6" customHeight="1" x14ac:dyDescent="0.2">
      <c r="A19" s="83">
        <v>13.26</v>
      </c>
      <c r="B19" s="27" t="s">
        <v>7</v>
      </c>
      <c r="C19" s="16">
        <v>4</v>
      </c>
      <c r="D19" s="3">
        <v>2</v>
      </c>
      <c r="E19" s="3">
        <v>5</v>
      </c>
      <c r="F19" s="3">
        <v>6</v>
      </c>
      <c r="G19" s="3">
        <v>1</v>
      </c>
      <c r="H19" s="3">
        <v>3</v>
      </c>
      <c r="I19" s="3">
        <v>2</v>
      </c>
      <c r="J19" s="3">
        <v>1</v>
      </c>
      <c r="K19" s="3">
        <v>0</v>
      </c>
      <c r="L19" s="15"/>
      <c r="M19" s="31">
        <f>SUM(C19:K19)</f>
        <v>24</v>
      </c>
      <c r="N19" s="98"/>
      <c r="O19" s="98"/>
      <c r="P19" s="49"/>
      <c r="Q19" s="49"/>
    </row>
    <row r="20" spans="1:17" ht="15.6" customHeight="1" x14ac:dyDescent="0.2">
      <c r="A20" s="106" t="s">
        <v>32</v>
      </c>
      <c r="B20" s="27" t="s">
        <v>8</v>
      </c>
      <c r="C20" s="16">
        <f>C19</f>
        <v>4</v>
      </c>
      <c r="D20" s="4">
        <f t="shared" ref="D20" si="3">C20-D18+D19</f>
        <v>6</v>
      </c>
      <c r="E20" s="4">
        <f>D20-E18+E19</f>
        <v>11</v>
      </c>
      <c r="F20" s="4">
        <f>E20-F18+F19</f>
        <v>17</v>
      </c>
      <c r="G20" s="4">
        <f>F20-G18+G19</f>
        <v>17</v>
      </c>
      <c r="H20" s="4">
        <f t="shared" ref="H20:L20" si="4">G20-H18+H19</f>
        <v>20</v>
      </c>
      <c r="I20" s="4">
        <f t="shared" si="4"/>
        <v>22</v>
      </c>
      <c r="J20" s="4">
        <f t="shared" si="4"/>
        <v>19</v>
      </c>
      <c r="K20" s="4">
        <f t="shared" si="4"/>
        <v>4</v>
      </c>
      <c r="L20" s="4">
        <f t="shared" si="4"/>
        <v>0</v>
      </c>
      <c r="M20" s="32"/>
      <c r="N20" s="99">
        <f>MAX(C20:L20)</f>
        <v>22</v>
      </c>
      <c r="O20" s="99">
        <f>K20</f>
        <v>4</v>
      </c>
      <c r="P20" s="49"/>
      <c r="Q20" s="49"/>
    </row>
    <row r="21" spans="1:17" ht="15.6" customHeight="1" x14ac:dyDescent="0.2">
      <c r="A21" s="107"/>
      <c r="B21" s="27" t="s">
        <v>9</v>
      </c>
      <c r="C21" s="92"/>
      <c r="D21" s="93"/>
      <c r="E21" s="93"/>
      <c r="F21" s="93"/>
      <c r="G21" s="5">
        <v>13.34</v>
      </c>
      <c r="H21" s="93"/>
      <c r="I21" s="5">
        <v>13.38</v>
      </c>
      <c r="J21" s="93"/>
      <c r="K21" s="93"/>
      <c r="L21" s="88">
        <v>13.45</v>
      </c>
      <c r="M21" s="33">
        <v>21</v>
      </c>
      <c r="N21" s="98"/>
      <c r="O21" s="98"/>
      <c r="P21" s="49"/>
      <c r="Q21" s="49"/>
    </row>
    <row r="22" spans="1:17" ht="15.6" customHeight="1" x14ac:dyDescent="0.2">
      <c r="A22" s="108"/>
      <c r="B22" s="28" t="s">
        <v>10</v>
      </c>
      <c r="C22" s="94">
        <v>13.24</v>
      </c>
      <c r="D22" s="95"/>
      <c r="E22" s="95"/>
      <c r="F22" s="95"/>
      <c r="G22" s="6">
        <v>13.35</v>
      </c>
      <c r="H22" s="95"/>
      <c r="I22" s="6">
        <v>13.39</v>
      </c>
      <c r="J22" s="95"/>
      <c r="K22" s="95"/>
      <c r="L22" s="91"/>
      <c r="M22" s="32"/>
      <c r="N22" s="100"/>
      <c r="O22" s="100"/>
      <c r="P22" s="49"/>
      <c r="Q22" s="49"/>
    </row>
    <row r="23" spans="1:17" ht="15.6" customHeight="1" thickBot="1" x14ac:dyDescent="0.25">
      <c r="A23" s="84">
        <v>102</v>
      </c>
      <c r="B23" s="51" t="s">
        <v>11</v>
      </c>
      <c r="C23" s="58"/>
      <c r="D23" s="52"/>
      <c r="E23" s="52"/>
      <c r="F23" s="52"/>
      <c r="G23" s="52"/>
      <c r="H23" s="52"/>
      <c r="I23" s="52"/>
      <c r="J23" s="52"/>
      <c r="K23" s="52"/>
      <c r="L23" s="53"/>
      <c r="M23" s="54"/>
      <c r="N23" s="101"/>
      <c r="O23" s="101"/>
      <c r="P23" s="49"/>
      <c r="Q23" s="49"/>
    </row>
    <row r="24" spans="1:17" ht="15.6" customHeight="1" x14ac:dyDescent="0.2">
      <c r="A24" s="82"/>
      <c r="B24" s="24" t="s">
        <v>5</v>
      </c>
      <c r="C24" s="25"/>
      <c r="D24" s="22">
        <v>0</v>
      </c>
      <c r="E24" s="22">
        <v>0</v>
      </c>
      <c r="F24" s="22">
        <v>1</v>
      </c>
      <c r="G24" s="22">
        <v>2</v>
      </c>
      <c r="H24" s="22">
        <v>0</v>
      </c>
      <c r="I24" s="22">
        <v>0</v>
      </c>
      <c r="J24" s="22">
        <v>1</v>
      </c>
      <c r="K24" s="22">
        <v>2</v>
      </c>
      <c r="L24" s="29">
        <v>1</v>
      </c>
      <c r="M24" s="30" t="s">
        <v>6</v>
      </c>
      <c r="N24" s="97"/>
      <c r="O24" s="97"/>
      <c r="P24" s="49"/>
      <c r="Q24" s="49"/>
    </row>
    <row r="25" spans="1:17" ht="15.6" customHeight="1" x14ac:dyDescent="0.2">
      <c r="A25" s="83">
        <v>14.31</v>
      </c>
      <c r="B25" s="27" t="s">
        <v>7</v>
      </c>
      <c r="C25" s="16">
        <v>2</v>
      </c>
      <c r="D25" s="3">
        <v>1</v>
      </c>
      <c r="E25" s="3">
        <v>1</v>
      </c>
      <c r="F25" s="3">
        <v>2</v>
      </c>
      <c r="G25" s="3">
        <v>0</v>
      </c>
      <c r="H25" s="3">
        <v>0</v>
      </c>
      <c r="I25" s="3">
        <v>1</v>
      </c>
      <c r="J25" s="3">
        <v>0</v>
      </c>
      <c r="K25" s="3">
        <v>0</v>
      </c>
      <c r="L25" s="15"/>
      <c r="M25" s="31">
        <f>SUM(C25:K25)</f>
        <v>7</v>
      </c>
      <c r="N25" s="98"/>
      <c r="O25" s="98"/>
      <c r="P25" s="49"/>
      <c r="Q25" s="49"/>
    </row>
    <row r="26" spans="1:17" ht="15.6" customHeight="1" x14ac:dyDescent="0.2">
      <c r="A26" s="106" t="s">
        <v>32</v>
      </c>
      <c r="B26" s="27" t="s">
        <v>8</v>
      </c>
      <c r="C26" s="16">
        <f>C25</f>
        <v>2</v>
      </c>
      <c r="D26" s="4">
        <f t="shared" ref="D26" si="5">C26-D24+D25</f>
        <v>3</v>
      </c>
      <c r="E26" s="4">
        <f>D26-E24+E25</f>
        <v>4</v>
      </c>
      <c r="F26" s="4">
        <f>E26-F24+F25</f>
        <v>5</v>
      </c>
      <c r="G26" s="4">
        <f>F26-G24+G25</f>
        <v>3</v>
      </c>
      <c r="H26" s="4">
        <f t="shared" ref="H26:L26" si="6">G26-H24+H25</f>
        <v>3</v>
      </c>
      <c r="I26" s="4">
        <f t="shared" si="6"/>
        <v>4</v>
      </c>
      <c r="J26" s="4">
        <f t="shared" si="6"/>
        <v>3</v>
      </c>
      <c r="K26" s="4">
        <f t="shared" si="6"/>
        <v>1</v>
      </c>
      <c r="L26" s="4">
        <f t="shared" si="6"/>
        <v>0</v>
      </c>
      <c r="M26" s="32"/>
      <c r="N26" s="99">
        <f>MAX(C26:L26)</f>
        <v>5</v>
      </c>
      <c r="O26" s="99">
        <f>K26</f>
        <v>1</v>
      </c>
      <c r="P26" s="49"/>
      <c r="Q26" s="49"/>
    </row>
    <row r="27" spans="1:17" ht="15.6" customHeight="1" x14ac:dyDescent="0.2">
      <c r="A27" s="107"/>
      <c r="B27" s="27" t="s">
        <v>9</v>
      </c>
      <c r="C27" s="92"/>
      <c r="D27" s="93"/>
      <c r="E27" s="93"/>
      <c r="F27" s="93"/>
      <c r="G27" s="5">
        <v>14.38</v>
      </c>
      <c r="H27" s="93"/>
      <c r="I27" s="5">
        <v>14.42</v>
      </c>
      <c r="J27" s="93"/>
      <c r="K27" s="93"/>
      <c r="L27" s="88">
        <v>14.5</v>
      </c>
      <c r="M27" s="33">
        <v>19</v>
      </c>
      <c r="N27" s="98"/>
      <c r="O27" s="98"/>
      <c r="P27" s="49"/>
      <c r="Q27" s="49"/>
    </row>
    <row r="28" spans="1:17" ht="15.6" customHeight="1" x14ac:dyDescent="0.2">
      <c r="A28" s="108"/>
      <c r="B28" s="28" t="s">
        <v>10</v>
      </c>
      <c r="C28" s="94">
        <v>14.31</v>
      </c>
      <c r="D28" s="95"/>
      <c r="E28" s="95"/>
      <c r="F28" s="95"/>
      <c r="G28" s="6">
        <v>14.39</v>
      </c>
      <c r="H28" s="95"/>
      <c r="I28" s="6">
        <v>14.43</v>
      </c>
      <c r="J28" s="95"/>
      <c r="K28" s="95"/>
      <c r="L28" s="91"/>
      <c r="M28" s="32"/>
      <c r="N28" s="100"/>
      <c r="O28" s="100"/>
      <c r="P28" s="49"/>
      <c r="Q28" s="49"/>
    </row>
    <row r="29" spans="1:17" ht="15.6" customHeight="1" thickBot="1" x14ac:dyDescent="0.25">
      <c r="A29" s="84">
        <v>102</v>
      </c>
      <c r="B29" s="51" t="s">
        <v>11</v>
      </c>
      <c r="C29" s="58"/>
      <c r="D29" s="52"/>
      <c r="E29" s="52"/>
      <c r="F29" s="52"/>
      <c r="G29" s="52"/>
      <c r="H29" s="52"/>
      <c r="I29" s="52"/>
      <c r="J29" s="52"/>
      <c r="K29" s="52"/>
      <c r="L29" s="53"/>
      <c r="M29" s="54"/>
      <c r="N29" s="101"/>
      <c r="O29" s="101"/>
      <c r="P29" s="49"/>
      <c r="Q29" s="49"/>
    </row>
    <row r="30" spans="1:17" ht="15.6" customHeight="1" x14ac:dyDescent="0.2">
      <c r="A30" s="82"/>
      <c r="B30" s="24" t="s">
        <v>5</v>
      </c>
      <c r="C30" s="25"/>
      <c r="D30" s="22">
        <v>0</v>
      </c>
      <c r="E30" s="22">
        <v>0</v>
      </c>
      <c r="F30" s="22">
        <v>0</v>
      </c>
      <c r="G30" s="22">
        <v>0</v>
      </c>
      <c r="H30" s="22">
        <v>2</v>
      </c>
      <c r="I30" s="22">
        <v>0</v>
      </c>
      <c r="J30" s="22">
        <v>0</v>
      </c>
      <c r="K30" s="22">
        <v>2</v>
      </c>
      <c r="L30" s="29">
        <v>1</v>
      </c>
      <c r="M30" s="30" t="s">
        <v>6</v>
      </c>
      <c r="N30" s="97"/>
      <c r="O30" s="97"/>
      <c r="P30" s="49"/>
      <c r="Q30" s="49"/>
    </row>
    <row r="31" spans="1:17" ht="15.6" customHeight="1" x14ac:dyDescent="0.2">
      <c r="A31" s="83">
        <v>17.27</v>
      </c>
      <c r="B31" s="27" t="s">
        <v>7</v>
      </c>
      <c r="C31" s="16">
        <v>0</v>
      </c>
      <c r="D31" s="3">
        <v>1</v>
      </c>
      <c r="E31" s="3">
        <v>2</v>
      </c>
      <c r="F31" s="3">
        <v>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15"/>
      <c r="M31" s="31">
        <f>SUM(C31:K31)</f>
        <v>5</v>
      </c>
      <c r="N31" s="98"/>
      <c r="O31" s="98"/>
      <c r="P31" s="49"/>
      <c r="Q31" s="49"/>
    </row>
    <row r="32" spans="1:17" ht="15.6" customHeight="1" x14ac:dyDescent="0.2">
      <c r="A32" s="106" t="s">
        <v>32</v>
      </c>
      <c r="B32" s="27" t="s">
        <v>8</v>
      </c>
      <c r="C32" s="16">
        <f>C31</f>
        <v>0</v>
      </c>
      <c r="D32" s="4">
        <f t="shared" ref="D32" si="7">C32-D30+D31</f>
        <v>1</v>
      </c>
      <c r="E32" s="4">
        <f>D32-E30+E31</f>
        <v>3</v>
      </c>
      <c r="F32" s="4">
        <f>E32-F30+F31</f>
        <v>5</v>
      </c>
      <c r="G32" s="4">
        <f>F32-G30+G31</f>
        <v>5</v>
      </c>
      <c r="H32" s="4">
        <f t="shared" ref="H32:L32" si="8">G32-H30+H31</f>
        <v>3</v>
      </c>
      <c r="I32" s="4">
        <f t="shared" si="8"/>
        <v>3</v>
      </c>
      <c r="J32" s="4">
        <f t="shared" si="8"/>
        <v>3</v>
      </c>
      <c r="K32" s="4">
        <f t="shared" si="8"/>
        <v>1</v>
      </c>
      <c r="L32" s="4">
        <f t="shared" si="8"/>
        <v>0</v>
      </c>
      <c r="M32" s="32"/>
      <c r="N32" s="99">
        <f>MAX(C32:L32)</f>
        <v>5</v>
      </c>
      <c r="O32" s="99">
        <f>K32</f>
        <v>1</v>
      </c>
      <c r="P32" s="49"/>
      <c r="Q32" s="49"/>
    </row>
    <row r="33" spans="1:17" ht="15.6" customHeight="1" x14ac:dyDescent="0.2">
      <c r="A33" s="107"/>
      <c r="B33" s="27" t="s">
        <v>9</v>
      </c>
      <c r="C33" s="92"/>
      <c r="D33" s="93"/>
      <c r="E33" s="93"/>
      <c r="F33" s="93"/>
      <c r="G33" s="5">
        <v>17.350000000000001</v>
      </c>
      <c r="H33" s="93"/>
      <c r="I33" s="5">
        <v>17.38</v>
      </c>
      <c r="J33" s="93"/>
      <c r="K33" s="93"/>
      <c r="L33" s="88">
        <v>17.47</v>
      </c>
      <c r="M33" s="33">
        <v>20</v>
      </c>
      <c r="N33" s="98"/>
      <c r="O33" s="98"/>
      <c r="P33" s="49"/>
      <c r="Q33" s="49"/>
    </row>
    <row r="34" spans="1:17" ht="15.6" customHeight="1" x14ac:dyDescent="0.2">
      <c r="A34" s="108"/>
      <c r="B34" s="28" t="s">
        <v>10</v>
      </c>
      <c r="C34" s="94">
        <v>17.27</v>
      </c>
      <c r="D34" s="95"/>
      <c r="E34" s="95"/>
      <c r="F34" s="95"/>
      <c r="G34" s="6">
        <v>17.36</v>
      </c>
      <c r="H34" s="95"/>
      <c r="I34" s="6">
        <v>17.39</v>
      </c>
      <c r="J34" s="95"/>
      <c r="K34" s="95"/>
      <c r="L34" s="91"/>
      <c r="M34" s="32"/>
      <c r="N34" s="100"/>
      <c r="O34" s="100"/>
      <c r="P34" s="49"/>
      <c r="Q34" s="49"/>
    </row>
    <row r="35" spans="1:17" ht="15.6" customHeight="1" thickBot="1" x14ac:dyDescent="0.25">
      <c r="A35" s="51">
        <v>102</v>
      </c>
      <c r="B35" s="51" t="s">
        <v>11</v>
      </c>
      <c r="C35" s="58"/>
      <c r="D35" s="52"/>
      <c r="E35" s="52"/>
      <c r="F35" s="52"/>
      <c r="G35" s="52"/>
      <c r="H35" s="52"/>
      <c r="I35" s="52"/>
      <c r="J35" s="52"/>
      <c r="K35" s="52"/>
      <c r="L35" s="53"/>
      <c r="M35" s="54"/>
      <c r="N35" s="101"/>
      <c r="O35" s="101"/>
      <c r="P35" s="49"/>
      <c r="Q35" s="49"/>
    </row>
    <row r="36" spans="1:17" s="49" customFormat="1" ht="15.6" customHeight="1" thickBot="1" x14ac:dyDescent="0.25">
      <c r="A36" s="63" t="s">
        <v>12</v>
      </c>
      <c r="B36" s="59"/>
      <c r="C36" s="7"/>
      <c r="D36" s="8">
        <f t="shared" ref="D36:L36" si="9">SUMIF($B6:$B35,"l. wys.",D6:D35)</f>
        <v>0</v>
      </c>
      <c r="E36" s="8">
        <f t="shared" si="9"/>
        <v>0</v>
      </c>
      <c r="F36" s="8">
        <f t="shared" si="9"/>
        <v>1</v>
      </c>
      <c r="G36" s="8">
        <f t="shared" si="9"/>
        <v>3</v>
      </c>
      <c r="H36" s="8">
        <f t="shared" si="9"/>
        <v>2</v>
      </c>
      <c r="I36" s="8">
        <f t="shared" si="9"/>
        <v>0</v>
      </c>
      <c r="J36" s="8">
        <f t="shared" si="9"/>
        <v>5</v>
      </c>
      <c r="K36" s="8">
        <f t="shared" si="9"/>
        <v>23</v>
      </c>
      <c r="L36" s="8">
        <f t="shared" si="9"/>
        <v>13</v>
      </c>
      <c r="M36" s="48" t="str">
        <f>"Σ: "&amp;SUM(C36:L36)</f>
        <v>Σ: 47</v>
      </c>
      <c r="N36" s="102"/>
      <c r="O36" s="103" t="str">
        <f>"Σ: "&amp;SUM(O$6:O35)</f>
        <v>Σ: 13</v>
      </c>
    </row>
    <row r="37" spans="1:17" s="49" customFormat="1" ht="15.6" customHeight="1" thickBot="1" x14ac:dyDescent="0.25">
      <c r="A37" s="64" t="s">
        <v>13</v>
      </c>
      <c r="B37" s="60"/>
      <c r="C37" s="9">
        <f t="shared" ref="C37:K37" si="10">SUMIF($B6:$B35,"l. wsiad.",C6:C35)</f>
        <v>8</v>
      </c>
      <c r="D37" s="10">
        <f t="shared" si="10"/>
        <v>5</v>
      </c>
      <c r="E37" s="10">
        <f t="shared" si="10"/>
        <v>10</v>
      </c>
      <c r="F37" s="10">
        <f t="shared" si="10"/>
        <v>13</v>
      </c>
      <c r="G37" s="10">
        <f t="shared" si="10"/>
        <v>3</v>
      </c>
      <c r="H37" s="10">
        <f t="shared" si="10"/>
        <v>3</v>
      </c>
      <c r="I37" s="10">
        <f t="shared" si="10"/>
        <v>3</v>
      </c>
      <c r="J37" s="10">
        <f t="shared" si="10"/>
        <v>1</v>
      </c>
      <c r="K37" s="10">
        <f t="shared" si="10"/>
        <v>1</v>
      </c>
      <c r="L37" s="11"/>
      <c r="M37" s="50" t="str">
        <f>"Σ: "&amp;SUM(C37:L37)</f>
        <v>Σ: 47</v>
      </c>
      <c r="N37" s="102"/>
      <c r="O37" s="102"/>
    </row>
    <row r="38" spans="1:17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65" t="s">
        <v>12</v>
      </c>
      <c r="L38" s="66"/>
      <c r="M38" s="67" t="str">
        <f>"Σ: "&amp;SUM(C36:L36)+SUM('N Brzozowa&gt;Węglowa'!C36:M36)</f>
        <v>Σ: 84</v>
      </c>
      <c r="N38" s="102"/>
      <c r="O38" s="102"/>
      <c r="P38" s="49"/>
      <c r="Q38" s="49"/>
    </row>
    <row r="39" spans="1:17" ht="15.75" thickBot="1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68" t="s">
        <v>13</v>
      </c>
      <c r="L39" s="69"/>
      <c r="M39" s="70" t="str">
        <f>"Σ: "&amp;SUM(C37:L37)+SUM('N Brzozowa&gt;Węglowa'!C37:M37)</f>
        <v>Σ: 84</v>
      </c>
      <c r="N39" s="102"/>
      <c r="O39" s="102"/>
      <c r="P39" s="49"/>
      <c r="Q39" s="49"/>
    </row>
    <row r="40" spans="1:17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102"/>
      <c r="O40" s="102"/>
      <c r="P40" s="49"/>
      <c r="Q40" s="49"/>
    </row>
    <row r="41" spans="1:17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102"/>
      <c r="O41" s="102"/>
      <c r="P41" s="49"/>
      <c r="Q41" s="49"/>
    </row>
    <row r="42" spans="1:17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102"/>
      <c r="O42" s="102"/>
      <c r="P42" s="49"/>
      <c r="Q42" s="49"/>
    </row>
    <row r="43" spans="1:17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102"/>
      <c r="O43" s="102"/>
      <c r="P43" s="49"/>
      <c r="Q43" s="49"/>
    </row>
    <row r="44" spans="1:17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102"/>
      <c r="O44" s="102"/>
      <c r="P44" s="49"/>
      <c r="Q44" s="49"/>
    </row>
    <row r="45" spans="1:17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102"/>
      <c r="O45" s="102"/>
      <c r="P45" s="49"/>
      <c r="Q45" s="49"/>
    </row>
    <row r="46" spans="1:17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102"/>
      <c r="O46" s="102"/>
      <c r="P46" s="49"/>
      <c r="Q46" s="49"/>
    </row>
    <row r="47" spans="1:17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102"/>
      <c r="O47" s="102"/>
      <c r="P47" s="49"/>
      <c r="Q47" s="49"/>
    </row>
    <row r="48" spans="1:17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102"/>
      <c r="O48" s="102"/>
      <c r="P48" s="49"/>
      <c r="Q48" s="49"/>
    </row>
    <row r="49" spans="1:17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102"/>
      <c r="O49" s="102"/>
      <c r="P49" s="49"/>
      <c r="Q49" s="49"/>
    </row>
    <row r="50" spans="1:17" x14ac:dyDescent="0.2">
      <c r="N50" s="102"/>
      <c r="O50" s="102"/>
    </row>
    <row r="51" spans="1:17" x14ac:dyDescent="0.2">
      <c r="N51" s="102"/>
      <c r="O51" s="102"/>
    </row>
    <row r="52" spans="1:17" x14ac:dyDescent="0.2">
      <c r="N52" s="102"/>
      <c r="O52" s="102"/>
    </row>
    <row r="53" spans="1:17" x14ac:dyDescent="0.2">
      <c r="N53" s="102"/>
      <c r="O53" s="102"/>
    </row>
    <row r="54" spans="1:17" x14ac:dyDescent="0.2">
      <c r="N54" s="102"/>
      <c r="O54" s="102"/>
    </row>
    <row r="55" spans="1:17" x14ac:dyDescent="0.2">
      <c r="N55" s="102"/>
      <c r="O55" s="102"/>
    </row>
    <row r="56" spans="1:17" x14ac:dyDescent="0.2">
      <c r="N56" s="102"/>
      <c r="O56" s="102"/>
    </row>
    <row r="57" spans="1:17" x14ac:dyDescent="0.2">
      <c r="N57" s="102"/>
      <c r="O57" s="102"/>
    </row>
    <row r="58" spans="1:17" x14ac:dyDescent="0.2">
      <c r="N58" s="102"/>
      <c r="O58" s="102"/>
    </row>
    <row r="59" spans="1:17" x14ac:dyDescent="0.2">
      <c r="N59" s="102"/>
      <c r="O59" s="102"/>
    </row>
    <row r="60" spans="1:17" x14ac:dyDescent="0.2">
      <c r="N60" s="102"/>
      <c r="O60" s="102"/>
    </row>
    <row r="61" spans="1:17" x14ac:dyDescent="0.2">
      <c r="N61" s="102"/>
      <c r="O61" s="102"/>
    </row>
    <row r="62" spans="1:17" x14ac:dyDescent="0.2">
      <c r="N62" s="102"/>
      <c r="O62" s="102"/>
    </row>
    <row r="63" spans="1:17" x14ac:dyDescent="0.2">
      <c r="N63" s="102"/>
      <c r="O63" s="102"/>
    </row>
    <row r="64" spans="1:17" x14ac:dyDescent="0.2">
      <c r="N64" s="102"/>
      <c r="O64" s="102"/>
    </row>
    <row r="65" spans="14:15" x14ac:dyDescent="0.2">
      <c r="N65" s="104"/>
      <c r="O65" s="104"/>
    </row>
    <row r="66" spans="14:15" x14ac:dyDescent="0.2">
      <c r="N66" s="104"/>
      <c r="O66" s="104"/>
    </row>
    <row r="67" spans="14:15" x14ac:dyDescent="0.2">
      <c r="N67" s="104"/>
      <c r="O67" s="104"/>
    </row>
    <row r="68" spans="14:15" x14ac:dyDescent="0.2">
      <c r="N68" s="104"/>
      <c r="O68" s="104"/>
    </row>
    <row r="69" spans="14:15" x14ac:dyDescent="0.2">
      <c r="N69" s="104"/>
      <c r="O69" s="104"/>
    </row>
    <row r="70" spans="14:15" x14ac:dyDescent="0.2">
      <c r="N70" s="104"/>
      <c r="O70" s="104"/>
    </row>
    <row r="71" spans="14:15" x14ac:dyDescent="0.2">
      <c r="N71" s="104"/>
      <c r="O71" s="104"/>
    </row>
    <row r="72" spans="14:15" x14ac:dyDescent="0.2">
      <c r="N72" s="104"/>
      <c r="O72" s="104"/>
    </row>
    <row r="73" spans="14:15" x14ac:dyDescent="0.2">
      <c r="N73" s="104"/>
      <c r="O73" s="104"/>
    </row>
    <row r="74" spans="14:15" x14ac:dyDescent="0.2">
      <c r="N74" s="104"/>
      <c r="O74" s="104"/>
    </row>
    <row r="75" spans="14:15" x14ac:dyDescent="0.2">
      <c r="N75" s="104"/>
      <c r="O75" s="104"/>
    </row>
    <row r="76" spans="14:15" x14ac:dyDescent="0.2">
      <c r="N76" s="104"/>
      <c r="O76" s="104"/>
    </row>
    <row r="77" spans="14:15" x14ac:dyDescent="0.2">
      <c r="N77" s="104"/>
      <c r="O77" s="104"/>
    </row>
    <row r="78" spans="14:15" x14ac:dyDescent="0.2">
      <c r="N78" s="104"/>
      <c r="O78" s="104"/>
    </row>
    <row r="79" spans="14:15" x14ac:dyDescent="0.2">
      <c r="N79" s="104"/>
      <c r="O79" s="104"/>
    </row>
    <row r="80" spans="14:15" x14ac:dyDescent="0.2">
      <c r="N80" s="104"/>
      <c r="O80" s="104"/>
    </row>
  </sheetData>
  <sheetProtection selectLockedCells="1" selectUnlockedCells="1"/>
  <mergeCells count="5">
    <mergeCell ref="A8:A10"/>
    <mergeCell ref="A14:A16"/>
    <mergeCell ref="A20:A22"/>
    <mergeCell ref="A26:A28"/>
    <mergeCell ref="A32:A34"/>
  </mergeCells>
  <conditionalFormatting sqref="M8:M35">
    <cfRule type="expression" dxfId="17" priority="18" stopIfTrue="1">
      <formula>X8</formula>
    </cfRule>
  </conditionalFormatting>
  <conditionalFormatting sqref="C8:L8">
    <cfRule type="cellIs" dxfId="16" priority="17" stopIfTrue="1" operator="equal">
      <formula>$N8</formula>
    </cfRule>
  </conditionalFormatting>
  <conditionalFormatting sqref="M14:M17">
    <cfRule type="expression" dxfId="15" priority="16" stopIfTrue="1">
      <formula>X14</formula>
    </cfRule>
  </conditionalFormatting>
  <conditionalFormatting sqref="M14:M17">
    <cfRule type="expression" dxfId="14" priority="15" stopIfTrue="1">
      <formula>X14</formula>
    </cfRule>
  </conditionalFormatting>
  <conditionalFormatting sqref="C14:L14">
    <cfRule type="cellIs" dxfId="13" priority="14" stopIfTrue="1" operator="equal">
      <formula>$N14</formula>
    </cfRule>
  </conditionalFormatting>
  <conditionalFormatting sqref="M14:M17">
    <cfRule type="expression" dxfId="12" priority="13" stopIfTrue="1">
      <formula>X14</formula>
    </cfRule>
  </conditionalFormatting>
  <conditionalFormatting sqref="M20:M23">
    <cfRule type="expression" dxfId="11" priority="12" stopIfTrue="1">
      <formula>X20</formula>
    </cfRule>
  </conditionalFormatting>
  <conditionalFormatting sqref="M20:M23">
    <cfRule type="expression" dxfId="10" priority="11" stopIfTrue="1">
      <formula>X20</formula>
    </cfRule>
  </conditionalFormatting>
  <conditionalFormatting sqref="C20:L20">
    <cfRule type="cellIs" dxfId="9" priority="10" stopIfTrue="1" operator="equal">
      <formula>$N20</formula>
    </cfRule>
  </conditionalFormatting>
  <conditionalFormatting sqref="M20:M23">
    <cfRule type="expression" dxfId="8" priority="9" stopIfTrue="1">
      <formula>X20</formula>
    </cfRule>
  </conditionalFormatting>
  <conditionalFormatting sqref="M26:M29">
    <cfRule type="expression" dxfId="7" priority="8" stopIfTrue="1">
      <formula>X26</formula>
    </cfRule>
  </conditionalFormatting>
  <conditionalFormatting sqref="M26:M29">
    <cfRule type="expression" dxfId="6" priority="7" stopIfTrue="1">
      <formula>X26</formula>
    </cfRule>
  </conditionalFormatting>
  <conditionalFormatting sqref="C26:L26">
    <cfRule type="cellIs" dxfId="5" priority="6" stopIfTrue="1" operator="equal">
      <formula>$N26</formula>
    </cfRule>
  </conditionalFormatting>
  <conditionalFormatting sqref="M26:M29">
    <cfRule type="expression" dxfId="4" priority="5" stopIfTrue="1">
      <formula>X26</formula>
    </cfRule>
  </conditionalFormatting>
  <conditionalFormatting sqref="M32:M35">
    <cfRule type="expression" dxfId="3" priority="4" stopIfTrue="1">
      <formula>X32</formula>
    </cfRule>
  </conditionalFormatting>
  <conditionalFormatting sqref="M32:M35">
    <cfRule type="expression" dxfId="2" priority="3" stopIfTrue="1">
      <formula>X32</formula>
    </cfRule>
  </conditionalFormatting>
  <conditionalFormatting sqref="C32:L32">
    <cfRule type="cellIs" dxfId="1" priority="2" stopIfTrue="1" operator="equal">
      <formula>$N32</formula>
    </cfRule>
  </conditionalFormatting>
  <conditionalFormatting sqref="M32:M35">
    <cfRule type="expression" dxfId="0" priority="1" stopIfTrue="1">
      <formula>X32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Brzozowa&gt;Węglowa</vt:lpstr>
      <vt:lpstr>P Węglowa&gt;Brzozowa</vt:lpstr>
      <vt:lpstr>S Brzozowa&gt;Węglowa</vt:lpstr>
      <vt:lpstr>S Węglowa&gt;Brzozowa</vt:lpstr>
      <vt:lpstr>N Brzozowa&gt;Węglowa</vt:lpstr>
      <vt:lpstr>N Węglowa&gt;Brzozowa</vt:lpstr>
      <vt:lpstr>'N Brzozowa&gt;Węglowa'!Obszar_wydruku</vt:lpstr>
      <vt:lpstr>'N Węglowa&gt;Brzozowa'!Obszar_wydruku</vt:lpstr>
      <vt:lpstr>'P Brzozowa&gt;Węglowa'!Obszar_wydruku</vt:lpstr>
      <vt:lpstr>'P Węglowa&gt;Brzozowa'!Obszar_wydruku</vt:lpstr>
      <vt:lpstr>'S Brzozowa&gt;Węglowa'!Obszar_wydruku</vt:lpstr>
      <vt:lpstr>'S Węglowa&gt;Brzozowa'!Obszar_wydruku</vt:lpstr>
      <vt:lpstr>'N Brzozowa&gt;Węglowa'!Tytuły_wydruku</vt:lpstr>
      <vt:lpstr>'N Węglowa&gt;Brzozowa'!Tytuły_wydruku</vt:lpstr>
      <vt:lpstr>'P Brzozowa&gt;Węglowa'!Tytuły_wydruku</vt:lpstr>
      <vt:lpstr>'P Węglowa&gt;Brzozowa'!Tytuły_wydruku</vt:lpstr>
      <vt:lpstr>'S Brzozowa&gt;Węglowa'!Tytuły_wydruku</vt:lpstr>
      <vt:lpstr>'S Węglowa&gt;Brzozowa'!Tytuły_wydruku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Marcin Gromadzki</cp:lastModifiedBy>
  <cp:lastPrinted>2016-05-20T19:09:23Z</cp:lastPrinted>
  <dcterms:created xsi:type="dcterms:W3CDTF">2016-03-12T10:21:56Z</dcterms:created>
  <dcterms:modified xsi:type="dcterms:W3CDTF">2016-06-12T23:25:46Z</dcterms:modified>
</cp:coreProperties>
</file>