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0170" windowHeight="8835" tabRatio="813"/>
  </bookViews>
  <sheets>
    <sheet name="P Fredry&gt;Anwil" sheetId="1" r:id="rId1"/>
    <sheet name="P Anwil&gt;Fredry" sheetId="14" r:id="rId2"/>
    <sheet name="S Fredry&gt;Anwil" sheetId="15" r:id="rId3"/>
    <sheet name="S Anwil&gt;Fredry" sheetId="16" r:id="rId4"/>
    <sheet name="N Fredry&gt;Anwil" sheetId="17" r:id="rId5"/>
    <sheet name="N Anwil&gt;Fredry" sheetId="18" r:id="rId6"/>
  </sheets>
  <definedNames>
    <definedName name="_xlnm.Print_Area" localSheetId="5">'N Anwil&gt;Fredry'!$A$6:$AB$63</definedName>
    <definedName name="_xlnm.Print_Area" localSheetId="4">'N Fredry&gt;Anwil'!$A$6:$AB$55</definedName>
    <definedName name="_xlnm.Print_Area" localSheetId="1">'P Anwil&gt;Fredry'!$A$6:$AD$69</definedName>
    <definedName name="_xlnm.Print_Area" localSheetId="0">'P Fredry&gt;Anwil'!$A$6:$AD$67</definedName>
    <definedName name="_xlnm.Print_Area" localSheetId="3">'S Anwil&gt;Fredry'!$A$6:$AB$63</definedName>
    <definedName name="_xlnm.Print_Area" localSheetId="2">'S Fredry&gt;Anwil'!$A$6:$AB$55</definedName>
    <definedName name="_xlnm.Print_Titles" localSheetId="5">'N Anwil&gt;Fredry'!$1:$5</definedName>
    <definedName name="_xlnm.Print_Titles" localSheetId="4">'N Fredry&gt;Anwil'!$1:$5</definedName>
    <definedName name="_xlnm.Print_Titles" localSheetId="1">'P Anwil&gt;Fredry'!$1:$5</definedName>
    <definedName name="_xlnm.Print_Titles" localSheetId="0">'P Fredry&gt;Anwil'!$1:$5</definedName>
    <definedName name="_xlnm.Print_Titles" localSheetId="3">'S Anwil&gt;Fredry'!$1:$5</definedName>
    <definedName name="_xlnm.Print_Titles" localSheetId="2">'S Fredry&gt;Anwil'!$1:$5</definedName>
  </definedNames>
  <calcPr calcId="152511"/>
</workbook>
</file>

<file path=xl/calcChain.xml><?xml version="1.0" encoding="utf-8"?>
<calcChain xmlns="http://schemas.openxmlformats.org/spreadsheetml/2006/main">
  <c r="N20" i="14" l="1"/>
  <c r="L26" i="1"/>
  <c r="L8" i="1"/>
  <c r="Z61" i="18" l="1"/>
  <c r="Y61" i="18"/>
  <c r="X61" i="18"/>
  <c r="W61" i="18"/>
  <c r="V61" i="18"/>
  <c r="U61" i="18"/>
  <c r="T61" i="18"/>
  <c r="S61" i="18"/>
  <c r="R61" i="18"/>
  <c r="Q61" i="18"/>
  <c r="P61" i="18"/>
  <c r="O61" i="18"/>
  <c r="N61" i="18"/>
  <c r="M61" i="18"/>
  <c r="L61" i="18"/>
  <c r="K61" i="18"/>
  <c r="J61" i="18"/>
  <c r="I61" i="18"/>
  <c r="H61" i="18"/>
  <c r="G61" i="18"/>
  <c r="F61" i="18"/>
  <c r="E61" i="18"/>
  <c r="D61" i="18"/>
  <c r="C61" i="18"/>
  <c r="AA60" i="18"/>
  <c r="Z60" i="18"/>
  <c r="Y60" i="18"/>
  <c r="X60" i="18"/>
  <c r="W60" i="18"/>
  <c r="V60" i="18"/>
  <c r="U60" i="18"/>
  <c r="T60" i="18"/>
  <c r="S60" i="18"/>
  <c r="R60" i="18"/>
  <c r="Q60" i="18"/>
  <c r="P60" i="18"/>
  <c r="O60" i="18"/>
  <c r="N60" i="18"/>
  <c r="M60" i="18"/>
  <c r="L60" i="18"/>
  <c r="K60" i="18"/>
  <c r="J60" i="18"/>
  <c r="I60" i="18"/>
  <c r="H60" i="18"/>
  <c r="G60" i="18"/>
  <c r="F60" i="18"/>
  <c r="E60" i="18"/>
  <c r="D60" i="18"/>
  <c r="Q58" i="18"/>
  <c r="M58" i="18"/>
  <c r="H58" i="18"/>
  <c r="C56" i="18"/>
  <c r="AB55" i="18"/>
  <c r="W52" i="18"/>
  <c r="Q52" i="18"/>
  <c r="M52" i="18"/>
  <c r="H52" i="18"/>
  <c r="C50" i="18"/>
  <c r="AB49" i="18"/>
  <c r="W46" i="18"/>
  <c r="Q46" i="18"/>
  <c r="M46" i="18"/>
  <c r="H46" i="18"/>
  <c r="C44" i="18"/>
  <c r="AB43" i="18"/>
  <c r="W40" i="18"/>
  <c r="Q40" i="18"/>
  <c r="H40" i="18"/>
  <c r="C38" i="18"/>
  <c r="AB37" i="18"/>
  <c r="W34" i="18"/>
  <c r="Q34" i="18"/>
  <c r="M34" i="18"/>
  <c r="H34" i="18"/>
  <c r="C32" i="18"/>
  <c r="AB31" i="18"/>
  <c r="W28" i="18"/>
  <c r="Q28" i="18"/>
  <c r="M28" i="18"/>
  <c r="H28" i="18"/>
  <c r="C26" i="18"/>
  <c r="AB25" i="18"/>
  <c r="W22" i="18"/>
  <c r="Q22" i="18"/>
  <c r="M22" i="18"/>
  <c r="H22" i="18"/>
  <c r="C20" i="18"/>
  <c r="AB19" i="18"/>
  <c r="W16" i="18"/>
  <c r="Q16" i="18"/>
  <c r="M16" i="18"/>
  <c r="H16" i="18"/>
  <c r="C14" i="18"/>
  <c r="AB13" i="18"/>
  <c r="W10" i="18"/>
  <c r="Q10" i="18"/>
  <c r="M10" i="18"/>
  <c r="H10" i="18"/>
  <c r="C8" i="18"/>
  <c r="AB7" i="18"/>
  <c r="Z55" i="17"/>
  <c r="Y55" i="17"/>
  <c r="X55" i="17"/>
  <c r="W55" i="17"/>
  <c r="V55" i="17"/>
  <c r="U55" i="17"/>
  <c r="T55" i="17"/>
  <c r="S55" i="17"/>
  <c r="R55" i="17"/>
  <c r="Q55" i="17"/>
  <c r="P55" i="17"/>
  <c r="O55" i="17"/>
  <c r="N55" i="17"/>
  <c r="M55" i="17"/>
  <c r="L55" i="17"/>
  <c r="K55" i="17"/>
  <c r="J55" i="17"/>
  <c r="I55" i="17"/>
  <c r="H55" i="17"/>
  <c r="G55" i="17"/>
  <c r="F55" i="17"/>
  <c r="E55" i="17"/>
  <c r="D55" i="17"/>
  <c r="C55" i="17"/>
  <c r="AA54" i="17"/>
  <c r="Z54" i="17"/>
  <c r="Y54" i="17"/>
  <c r="X54" i="17"/>
  <c r="W54" i="17"/>
  <c r="V54" i="17"/>
  <c r="U54" i="17"/>
  <c r="T54" i="17"/>
  <c r="S54" i="17"/>
  <c r="R54" i="17"/>
  <c r="Q54" i="17"/>
  <c r="P54" i="17"/>
  <c r="O54" i="17"/>
  <c r="N54" i="17"/>
  <c r="M54" i="17"/>
  <c r="L54" i="17"/>
  <c r="K54" i="17"/>
  <c r="J54" i="17"/>
  <c r="I54" i="17"/>
  <c r="H54" i="17"/>
  <c r="G54" i="17"/>
  <c r="F54" i="17"/>
  <c r="E54" i="17"/>
  <c r="D54" i="17"/>
  <c r="V52" i="17"/>
  <c r="Q52" i="17"/>
  <c r="M52" i="17"/>
  <c r="H52" i="17"/>
  <c r="C50" i="17"/>
  <c r="AB49" i="17"/>
  <c r="V46" i="17"/>
  <c r="Q46" i="17"/>
  <c r="M46" i="17"/>
  <c r="H46" i="17"/>
  <c r="C44" i="17"/>
  <c r="AB43" i="17"/>
  <c r="V40" i="17"/>
  <c r="Q40" i="17"/>
  <c r="M40" i="17"/>
  <c r="H40" i="17"/>
  <c r="C38" i="17"/>
  <c r="AB37" i="17"/>
  <c r="V34" i="17"/>
  <c r="Q34" i="17"/>
  <c r="M34" i="17"/>
  <c r="H34" i="17"/>
  <c r="C32" i="17"/>
  <c r="AB31" i="17"/>
  <c r="V28" i="17"/>
  <c r="Q28" i="17"/>
  <c r="M28" i="17"/>
  <c r="H28" i="17"/>
  <c r="C26" i="17"/>
  <c r="AB25" i="17"/>
  <c r="V22" i="17"/>
  <c r="Q22" i="17"/>
  <c r="M22" i="17"/>
  <c r="H22" i="17"/>
  <c r="C20" i="17"/>
  <c r="AB19" i="17"/>
  <c r="V16" i="17"/>
  <c r="Q16" i="17"/>
  <c r="M16" i="17"/>
  <c r="H16" i="17"/>
  <c r="C14" i="17"/>
  <c r="AB13" i="17"/>
  <c r="V10" i="17"/>
  <c r="Q10" i="17"/>
  <c r="M10" i="17"/>
  <c r="H10" i="17"/>
  <c r="C8" i="17"/>
  <c r="AB7" i="17"/>
  <c r="O16" i="1"/>
  <c r="F14" i="1"/>
  <c r="H14" i="1" s="1"/>
  <c r="L14" i="1" s="1"/>
  <c r="H16" i="1"/>
  <c r="C14" i="1"/>
  <c r="AD13" i="1"/>
  <c r="C20" i="1"/>
  <c r="AD19" i="1"/>
  <c r="Z61" i="16"/>
  <c r="Y61" i="16"/>
  <c r="X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C61" i="16"/>
  <c r="AA60" i="16"/>
  <c r="Z60" i="16"/>
  <c r="Y60" i="16"/>
  <c r="X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W58" i="16"/>
  <c r="Q58" i="16"/>
  <c r="M58" i="16"/>
  <c r="H58" i="16"/>
  <c r="C56" i="16"/>
  <c r="D56" i="16" s="1"/>
  <c r="E56" i="16" s="1"/>
  <c r="F56" i="16" s="1"/>
  <c r="G56" i="16" s="1"/>
  <c r="H56" i="16" s="1"/>
  <c r="I56" i="16" s="1"/>
  <c r="J56" i="16" s="1"/>
  <c r="K56" i="16" s="1"/>
  <c r="L56" i="16" s="1"/>
  <c r="AB55" i="16"/>
  <c r="W52" i="16"/>
  <c r="Q52" i="16"/>
  <c r="M52" i="16"/>
  <c r="H52" i="16"/>
  <c r="C50" i="16"/>
  <c r="D50" i="16" s="1"/>
  <c r="E50" i="16" s="1"/>
  <c r="F50" i="16" s="1"/>
  <c r="G50" i="16" s="1"/>
  <c r="H50" i="16" s="1"/>
  <c r="I50" i="16" s="1"/>
  <c r="J50" i="16" s="1"/>
  <c r="K50" i="16" s="1"/>
  <c r="L50" i="16" s="1"/>
  <c r="AB49" i="16"/>
  <c r="W46" i="16"/>
  <c r="Q46" i="16"/>
  <c r="M46" i="16"/>
  <c r="H46" i="16"/>
  <c r="C44" i="16"/>
  <c r="D44" i="16" s="1"/>
  <c r="AB43" i="16"/>
  <c r="W40" i="16"/>
  <c r="Q40" i="16"/>
  <c r="M40" i="16"/>
  <c r="H40" i="16"/>
  <c r="C38" i="16"/>
  <c r="AB37" i="16"/>
  <c r="W34" i="16"/>
  <c r="Q34" i="16"/>
  <c r="M34" i="16"/>
  <c r="H34" i="16"/>
  <c r="C32" i="16"/>
  <c r="D32" i="16" s="1"/>
  <c r="E32" i="16" s="1"/>
  <c r="F32" i="16" s="1"/>
  <c r="G32" i="16" s="1"/>
  <c r="H32" i="16" s="1"/>
  <c r="I32" i="16" s="1"/>
  <c r="J32" i="16" s="1"/>
  <c r="K32" i="16" s="1"/>
  <c r="L32" i="16" s="1"/>
  <c r="AB31" i="16"/>
  <c r="W28" i="16"/>
  <c r="Q28" i="16"/>
  <c r="M28" i="16"/>
  <c r="H28" i="16"/>
  <c r="C26" i="16"/>
  <c r="D26" i="16" s="1"/>
  <c r="E26" i="16" s="1"/>
  <c r="F26" i="16" s="1"/>
  <c r="G26" i="16" s="1"/>
  <c r="H26" i="16" s="1"/>
  <c r="I26" i="16" s="1"/>
  <c r="J26" i="16" s="1"/>
  <c r="K26" i="16" s="1"/>
  <c r="L26" i="16" s="1"/>
  <c r="AB25" i="16"/>
  <c r="W22" i="16"/>
  <c r="Q22" i="16"/>
  <c r="M22" i="16"/>
  <c r="H22" i="16"/>
  <c r="C20" i="16"/>
  <c r="D20" i="16" s="1"/>
  <c r="E20" i="16" s="1"/>
  <c r="AB19" i="16"/>
  <c r="W16" i="16"/>
  <c r="Q16" i="16"/>
  <c r="M16" i="16"/>
  <c r="H16" i="16"/>
  <c r="C14" i="16"/>
  <c r="AB13" i="16"/>
  <c r="W10" i="16"/>
  <c r="Q10" i="16"/>
  <c r="M10" i="16"/>
  <c r="H10" i="16"/>
  <c r="C8" i="16"/>
  <c r="D8" i="16" s="1"/>
  <c r="E8" i="16" s="1"/>
  <c r="F8" i="16" s="1"/>
  <c r="G8" i="16" s="1"/>
  <c r="H8" i="16" s="1"/>
  <c r="I8" i="16" s="1"/>
  <c r="J8" i="16" s="1"/>
  <c r="K8" i="16" s="1"/>
  <c r="AB7" i="16"/>
  <c r="C38" i="14"/>
  <c r="D38" i="14" s="1"/>
  <c r="K38" i="14" s="1"/>
  <c r="AD37" i="14"/>
  <c r="Y34" i="14"/>
  <c r="S34" i="14"/>
  <c r="O34" i="14"/>
  <c r="H34" i="14"/>
  <c r="C32" i="14"/>
  <c r="D32" i="14" s="1"/>
  <c r="AD31" i="14"/>
  <c r="Y28" i="14"/>
  <c r="S28" i="14"/>
  <c r="O28" i="14"/>
  <c r="H28" i="14"/>
  <c r="C26" i="14"/>
  <c r="D26" i="14" s="1"/>
  <c r="E26" i="14" s="1"/>
  <c r="F26" i="14" s="1"/>
  <c r="G26" i="14" s="1"/>
  <c r="H26" i="14" s="1"/>
  <c r="I26" i="14" s="1"/>
  <c r="J26" i="14" s="1"/>
  <c r="K26" i="14" s="1"/>
  <c r="N26" i="14" s="1"/>
  <c r="AD25" i="14"/>
  <c r="Y22" i="14"/>
  <c r="S22" i="14"/>
  <c r="O22" i="14"/>
  <c r="H22" i="14"/>
  <c r="C20" i="14"/>
  <c r="D20" i="14" s="1"/>
  <c r="E20" i="14" s="1"/>
  <c r="F20" i="14" s="1"/>
  <c r="G20" i="14" s="1"/>
  <c r="H20" i="14" s="1"/>
  <c r="I20" i="14" s="1"/>
  <c r="J20" i="14" s="1"/>
  <c r="K20" i="14" s="1"/>
  <c r="AD19" i="14"/>
  <c r="Y16" i="14"/>
  <c r="S16" i="14"/>
  <c r="O16" i="14"/>
  <c r="H16" i="14"/>
  <c r="C14" i="14"/>
  <c r="D14" i="14" s="1"/>
  <c r="E14" i="14" s="1"/>
  <c r="F14" i="14" s="1"/>
  <c r="G14" i="14" s="1"/>
  <c r="H14" i="14" s="1"/>
  <c r="I14" i="14" s="1"/>
  <c r="J14" i="14" s="1"/>
  <c r="K14" i="14" s="1"/>
  <c r="N14" i="14" s="1"/>
  <c r="AD13" i="14"/>
  <c r="H66" i="14"/>
  <c r="I66" i="14"/>
  <c r="J66" i="14"/>
  <c r="K66" i="14"/>
  <c r="L66" i="14"/>
  <c r="M66" i="14"/>
  <c r="N66" i="14"/>
  <c r="O66" i="14"/>
  <c r="P66" i="14"/>
  <c r="Q66" i="14"/>
  <c r="H67" i="14"/>
  <c r="I67" i="14"/>
  <c r="J67" i="14"/>
  <c r="K67" i="14"/>
  <c r="L67" i="14"/>
  <c r="M67" i="14"/>
  <c r="N67" i="14"/>
  <c r="O67" i="14"/>
  <c r="P67" i="14"/>
  <c r="Q67" i="14"/>
  <c r="Y64" i="14"/>
  <c r="S64" i="14"/>
  <c r="O64" i="14"/>
  <c r="H64" i="14"/>
  <c r="C62" i="14"/>
  <c r="D62" i="14" s="1"/>
  <c r="E62" i="14" s="1"/>
  <c r="F62" i="14" s="1"/>
  <c r="G62" i="14" s="1"/>
  <c r="H62" i="14" s="1"/>
  <c r="I62" i="14" s="1"/>
  <c r="J62" i="14" s="1"/>
  <c r="K62" i="14" s="1"/>
  <c r="N62" i="14" s="1"/>
  <c r="AD61" i="14"/>
  <c r="Y58" i="14"/>
  <c r="S58" i="14"/>
  <c r="O58" i="14"/>
  <c r="H58" i="14"/>
  <c r="D56" i="14"/>
  <c r="E56" i="14" s="1"/>
  <c r="F56" i="14" s="1"/>
  <c r="G56" i="14" s="1"/>
  <c r="H56" i="14" s="1"/>
  <c r="I56" i="14" s="1"/>
  <c r="J56" i="14" s="1"/>
  <c r="K56" i="14" s="1"/>
  <c r="N56" i="14" s="1"/>
  <c r="C56" i="14"/>
  <c r="AD55" i="14"/>
  <c r="Y52" i="14"/>
  <c r="S52" i="14"/>
  <c r="O52" i="14"/>
  <c r="H52" i="14"/>
  <c r="C50" i="14"/>
  <c r="D50" i="14" s="1"/>
  <c r="E50" i="14" s="1"/>
  <c r="F50" i="14" s="1"/>
  <c r="G50" i="14" s="1"/>
  <c r="H50" i="14" s="1"/>
  <c r="I50" i="14" s="1"/>
  <c r="J50" i="14" s="1"/>
  <c r="K50" i="14" s="1"/>
  <c r="AD49" i="14"/>
  <c r="Y46" i="14"/>
  <c r="S46" i="14"/>
  <c r="O46" i="14"/>
  <c r="H46" i="14"/>
  <c r="C44" i="14"/>
  <c r="D44" i="14" s="1"/>
  <c r="E44" i="14" s="1"/>
  <c r="F44" i="14" s="1"/>
  <c r="G44" i="14" s="1"/>
  <c r="H44" i="14" s="1"/>
  <c r="I44" i="14" s="1"/>
  <c r="J44" i="14" s="1"/>
  <c r="K44" i="14" s="1"/>
  <c r="N44" i="14" s="1"/>
  <c r="AD43" i="14"/>
  <c r="Y10" i="14"/>
  <c r="S10" i="14"/>
  <c r="O10" i="14"/>
  <c r="H10" i="14"/>
  <c r="Z55" i="15"/>
  <c r="Y55" i="15"/>
  <c r="X55" i="15"/>
  <c r="W55" i="15"/>
  <c r="V55" i="15"/>
  <c r="U55" i="15"/>
  <c r="T55" i="15"/>
  <c r="S55" i="15"/>
  <c r="R55" i="15"/>
  <c r="Q55" i="15"/>
  <c r="P55" i="15"/>
  <c r="O55" i="15"/>
  <c r="N55" i="15"/>
  <c r="M55" i="15"/>
  <c r="L55" i="15"/>
  <c r="K55" i="15"/>
  <c r="J55" i="15"/>
  <c r="I55" i="15"/>
  <c r="H55" i="15"/>
  <c r="G55" i="15"/>
  <c r="F55" i="15"/>
  <c r="E55" i="15"/>
  <c r="D55" i="15"/>
  <c r="C55" i="15"/>
  <c r="AA54" i="15"/>
  <c r="Z54" i="15"/>
  <c r="Y54" i="15"/>
  <c r="X54" i="15"/>
  <c r="W54" i="15"/>
  <c r="V54" i="15"/>
  <c r="U54" i="15"/>
  <c r="T54" i="15"/>
  <c r="S54" i="15"/>
  <c r="R54" i="15"/>
  <c r="Q54" i="15"/>
  <c r="P54" i="15"/>
  <c r="O54" i="15"/>
  <c r="N54" i="15"/>
  <c r="M54" i="15"/>
  <c r="L54" i="15"/>
  <c r="K54" i="15"/>
  <c r="J54" i="15"/>
  <c r="I54" i="15"/>
  <c r="H54" i="15"/>
  <c r="G54" i="15"/>
  <c r="F54" i="15"/>
  <c r="E54" i="15"/>
  <c r="D54" i="15"/>
  <c r="V52" i="15"/>
  <c r="Q52" i="15"/>
  <c r="H52" i="15"/>
  <c r="C50" i="15"/>
  <c r="AB49" i="15"/>
  <c r="V46" i="15"/>
  <c r="Q46" i="15"/>
  <c r="H46" i="15"/>
  <c r="D44" i="15"/>
  <c r="E44" i="15" s="1"/>
  <c r="F44" i="15" s="1"/>
  <c r="G44" i="15" s="1"/>
  <c r="H44" i="15" s="1"/>
  <c r="I44" i="15" s="1"/>
  <c r="J44" i="15" s="1"/>
  <c r="C44" i="15"/>
  <c r="AB43" i="15"/>
  <c r="V40" i="15"/>
  <c r="Q40" i="15"/>
  <c r="M40" i="15"/>
  <c r="H40" i="15"/>
  <c r="C38" i="15"/>
  <c r="D38" i="15" s="1"/>
  <c r="E38" i="15" s="1"/>
  <c r="F38" i="15" s="1"/>
  <c r="G38" i="15" s="1"/>
  <c r="H38" i="15" s="1"/>
  <c r="I38" i="15" s="1"/>
  <c r="J38" i="15" s="1"/>
  <c r="AB37" i="15"/>
  <c r="V34" i="15"/>
  <c r="Q34" i="15"/>
  <c r="M34" i="15"/>
  <c r="H34" i="15"/>
  <c r="C32" i="15"/>
  <c r="D32" i="15" s="1"/>
  <c r="E32" i="15" s="1"/>
  <c r="AB31" i="15"/>
  <c r="V28" i="15"/>
  <c r="Q28" i="15"/>
  <c r="M28" i="15"/>
  <c r="H28" i="15"/>
  <c r="C26" i="15"/>
  <c r="AB25" i="15"/>
  <c r="V22" i="15"/>
  <c r="Q22" i="15"/>
  <c r="M22" i="15"/>
  <c r="H22" i="15"/>
  <c r="C20" i="15"/>
  <c r="D20" i="15" s="1"/>
  <c r="E20" i="15" s="1"/>
  <c r="F20" i="15" s="1"/>
  <c r="G20" i="15" s="1"/>
  <c r="H20" i="15" s="1"/>
  <c r="I20" i="15" s="1"/>
  <c r="J20" i="15" s="1"/>
  <c r="AB19" i="15"/>
  <c r="V16" i="15"/>
  <c r="Q16" i="15"/>
  <c r="M16" i="15"/>
  <c r="H16" i="15"/>
  <c r="C14" i="15"/>
  <c r="D14" i="15" s="1"/>
  <c r="E14" i="15" s="1"/>
  <c r="F14" i="15" s="1"/>
  <c r="G14" i="15" s="1"/>
  <c r="H14" i="15" s="1"/>
  <c r="I14" i="15" s="1"/>
  <c r="AB13" i="15"/>
  <c r="V10" i="15"/>
  <c r="Q10" i="15"/>
  <c r="H10" i="15"/>
  <c r="C8" i="15"/>
  <c r="D8" i="15" s="1"/>
  <c r="AB7" i="15"/>
  <c r="X40" i="1"/>
  <c r="S40" i="1"/>
  <c r="O40" i="1"/>
  <c r="H40" i="1"/>
  <c r="C38" i="1"/>
  <c r="D38" i="1" s="1"/>
  <c r="E38" i="1" s="1"/>
  <c r="F38" i="1" s="1"/>
  <c r="G38" i="1" s="1"/>
  <c r="H38" i="1" s="1"/>
  <c r="I38" i="1" s="1"/>
  <c r="L38" i="1" s="1"/>
  <c r="AD37" i="1"/>
  <c r="X34" i="1"/>
  <c r="S34" i="1"/>
  <c r="O34" i="1"/>
  <c r="H34" i="1"/>
  <c r="C32" i="1"/>
  <c r="D32" i="1" s="1"/>
  <c r="E32" i="1" s="1"/>
  <c r="F32" i="1" s="1"/>
  <c r="G32" i="1" s="1"/>
  <c r="H32" i="1" s="1"/>
  <c r="I32" i="1" s="1"/>
  <c r="L32" i="1" s="1"/>
  <c r="AD31" i="1"/>
  <c r="X28" i="1"/>
  <c r="S28" i="1"/>
  <c r="O28" i="1"/>
  <c r="H28" i="1"/>
  <c r="C26" i="1"/>
  <c r="D26" i="1" s="1"/>
  <c r="E26" i="1" s="1"/>
  <c r="F26" i="1" s="1"/>
  <c r="G26" i="1" s="1"/>
  <c r="H26" i="1" s="1"/>
  <c r="I26" i="1" s="1"/>
  <c r="AD25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X64" i="1"/>
  <c r="S64" i="1"/>
  <c r="O64" i="1"/>
  <c r="H64" i="1"/>
  <c r="C62" i="1"/>
  <c r="D62" i="1" s="1"/>
  <c r="E62" i="1" s="1"/>
  <c r="F62" i="1" s="1"/>
  <c r="G62" i="1" s="1"/>
  <c r="H62" i="1" s="1"/>
  <c r="I62" i="1" s="1"/>
  <c r="L62" i="1" s="1"/>
  <c r="AD61" i="1"/>
  <c r="X58" i="1"/>
  <c r="S58" i="1"/>
  <c r="O58" i="1"/>
  <c r="H58" i="1"/>
  <c r="C56" i="1"/>
  <c r="D56" i="1" s="1"/>
  <c r="E56" i="1" s="1"/>
  <c r="F56" i="1" s="1"/>
  <c r="G56" i="1" s="1"/>
  <c r="H56" i="1" s="1"/>
  <c r="I56" i="1" s="1"/>
  <c r="L56" i="1" s="1"/>
  <c r="AD55" i="1"/>
  <c r="X52" i="1"/>
  <c r="S52" i="1"/>
  <c r="O52" i="1"/>
  <c r="H52" i="1"/>
  <c r="C50" i="1"/>
  <c r="D50" i="1" s="1"/>
  <c r="E50" i="1" s="1"/>
  <c r="F50" i="1" s="1"/>
  <c r="G50" i="1" s="1"/>
  <c r="H50" i="1" s="1"/>
  <c r="I50" i="1" s="1"/>
  <c r="L50" i="1" s="1"/>
  <c r="AD49" i="1"/>
  <c r="X46" i="1"/>
  <c r="S46" i="1"/>
  <c r="O46" i="1"/>
  <c r="H46" i="1"/>
  <c r="C44" i="1"/>
  <c r="D44" i="1" s="1"/>
  <c r="E44" i="1" s="1"/>
  <c r="F44" i="1" s="1"/>
  <c r="G44" i="1" s="1"/>
  <c r="H44" i="1" s="1"/>
  <c r="I44" i="1" s="1"/>
  <c r="L44" i="1" s="1"/>
  <c r="AD43" i="1"/>
  <c r="X10" i="1"/>
  <c r="S10" i="1"/>
  <c r="O10" i="1"/>
  <c r="H10" i="1"/>
  <c r="AB67" i="14"/>
  <c r="AA67" i="14"/>
  <c r="Z67" i="14"/>
  <c r="Y67" i="14"/>
  <c r="X67" i="14"/>
  <c r="W67" i="14"/>
  <c r="V67" i="14"/>
  <c r="U67" i="14"/>
  <c r="T67" i="14"/>
  <c r="S67" i="14"/>
  <c r="R67" i="14"/>
  <c r="G67" i="14"/>
  <c r="F67" i="14"/>
  <c r="E67" i="14"/>
  <c r="D67" i="14"/>
  <c r="C67" i="14"/>
  <c r="AC66" i="14"/>
  <c r="AB66" i="14"/>
  <c r="AA66" i="14"/>
  <c r="Z66" i="14"/>
  <c r="Y66" i="14"/>
  <c r="X66" i="14"/>
  <c r="W66" i="14"/>
  <c r="V66" i="14"/>
  <c r="U66" i="14"/>
  <c r="T66" i="14"/>
  <c r="S66" i="14"/>
  <c r="R66" i="14"/>
  <c r="G66" i="14"/>
  <c r="F66" i="14"/>
  <c r="E66" i="14"/>
  <c r="D66" i="14"/>
  <c r="C8" i="14"/>
  <c r="AD7" i="14"/>
  <c r="AB62" i="16" l="1"/>
  <c r="AB63" i="16"/>
  <c r="AB54" i="17"/>
  <c r="AB55" i="17"/>
  <c r="O44" i="14"/>
  <c r="P44" i="14" s="1"/>
  <c r="Q44" i="14" s="1"/>
  <c r="R44" i="14" s="1"/>
  <c r="S44" i="14" s="1"/>
  <c r="T44" i="14" s="1"/>
  <c r="U44" i="14" s="1"/>
  <c r="V44" i="14" s="1"/>
  <c r="W44" i="14" s="1"/>
  <c r="X44" i="14" s="1"/>
  <c r="Y44" i="14" s="1"/>
  <c r="Z44" i="14" s="1"/>
  <c r="AA44" i="14" s="1"/>
  <c r="AB44" i="14" s="1"/>
  <c r="AC44" i="14" s="1"/>
  <c r="AB60" i="18"/>
  <c r="AB61" i="18"/>
  <c r="M50" i="1"/>
  <c r="N50" i="1" s="1"/>
  <c r="O50" i="1" s="1"/>
  <c r="P50" i="1" s="1"/>
  <c r="Q50" i="1" s="1"/>
  <c r="R50" i="1" s="1"/>
  <c r="S50" i="1" s="1"/>
  <c r="T50" i="1" s="1"/>
  <c r="U50" i="1" s="1"/>
  <c r="V50" i="1" s="1"/>
  <c r="W50" i="1" s="1"/>
  <c r="X50" i="1" s="1"/>
  <c r="Y50" i="1" s="1"/>
  <c r="Z50" i="1" s="1"/>
  <c r="AA50" i="1" s="1"/>
  <c r="AB50" i="1" s="1"/>
  <c r="AC50" i="1" s="1"/>
  <c r="M62" i="1"/>
  <c r="N62" i="1" s="1"/>
  <c r="O62" i="1" s="1"/>
  <c r="P62" i="1" s="1"/>
  <c r="Q62" i="1" s="1"/>
  <c r="R62" i="1" s="1"/>
  <c r="S62" i="1" s="1"/>
  <c r="T62" i="1" s="1"/>
  <c r="U62" i="1" s="1"/>
  <c r="V62" i="1" s="1"/>
  <c r="W62" i="1" s="1"/>
  <c r="X62" i="1" s="1"/>
  <c r="Y62" i="1" s="1"/>
  <c r="Z62" i="1" s="1"/>
  <c r="AA62" i="1" s="1"/>
  <c r="AB62" i="1" s="1"/>
  <c r="AC62" i="1" s="1"/>
  <c r="M26" i="1"/>
  <c r="N26" i="1" s="1"/>
  <c r="O26" i="1" s="1"/>
  <c r="P26" i="1" s="1"/>
  <c r="Q26" i="1" s="1"/>
  <c r="R26" i="1" s="1"/>
  <c r="S26" i="1" s="1"/>
  <c r="T26" i="1" s="1"/>
  <c r="U26" i="1" s="1"/>
  <c r="V26" i="1" s="1"/>
  <c r="W26" i="1" s="1"/>
  <c r="X26" i="1" s="1"/>
  <c r="Y26" i="1" s="1"/>
  <c r="Z26" i="1" s="1"/>
  <c r="AA26" i="1" s="1"/>
  <c r="AB26" i="1" s="1"/>
  <c r="AC26" i="1" s="1"/>
  <c r="M38" i="1"/>
  <c r="N38" i="1" s="1"/>
  <c r="O38" i="1" s="1"/>
  <c r="P38" i="1" s="1"/>
  <c r="Q38" i="1" s="1"/>
  <c r="R38" i="1" s="1"/>
  <c r="S38" i="1" s="1"/>
  <c r="T38" i="1" s="1"/>
  <c r="U38" i="1" s="1"/>
  <c r="V38" i="1" s="1"/>
  <c r="W38" i="1" s="1"/>
  <c r="X38" i="1" s="1"/>
  <c r="Y38" i="1" s="1"/>
  <c r="Z38" i="1" s="1"/>
  <c r="AA38" i="1" s="1"/>
  <c r="AB38" i="1" s="1"/>
  <c r="AC38" i="1" s="1"/>
  <c r="O56" i="14"/>
  <c r="P56" i="14" s="1"/>
  <c r="Q56" i="14" s="1"/>
  <c r="R56" i="14" s="1"/>
  <c r="S56" i="14" s="1"/>
  <c r="T56" i="14" s="1"/>
  <c r="U56" i="14" s="1"/>
  <c r="V56" i="14" s="1"/>
  <c r="W56" i="14" s="1"/>
  <c r="X56" i="14" s="1"/>
  <c r="Y56" i="14" s="1"/>
  <c r="Z56" i="14" s="1"/>
  <c r="AA56" i="14" s="1"/>
  <c r="AB56" i="14" s="1"/>
  <c r="AC56" i="14" s="1"/>
  <c r="O14" i="14"/>
  <c r="P14" i="14" s="1"/>
  <c r="Q14" i="14" s="1"/>
  <c r="R14" i="14" s="1"/>
  <c r="S14" i="14" s="1"/>
  <c r="T14" i="14" s="1"/>
  <c r="U14" i="14" s="1"/>
  <c r="V14" i="14" s="1"/>
  <c r="W14" i="14" s="1"/>
  <c r="X14" i="14" s="1"/>
  <c r="Y14" i="14" s="1"/>
  <c r="Z14" i="14" s="1"/>
  <c r="AA14" i="14" s="1"/>
  <c r="AB14" i="14" s="1"/>
  <c r="AC14" i="14" s="1"/>
  <c r="O26" i="14"/>
  <c r="P26" i="14" s="1"/>
  <c r="Q26" i="14" s="1"/>
  <c r="R26" i="14" s="1"/>
  <c r="S26" i="14" s="1"/>
  <c r="T26" i="14" s="1"/>
  <c r="U26" i="14" s="1"/>
  <c r="V26" i="14" s="1"/>
  <c r="W26" i="14" s="1"/>
  <c r="X26" i="14" s="1"/>
  <c r="Y26" i="14" s="1"/>
  <c r="Z26" i="14" s="1"/>
  <c r="AA26" i="14" s="1"/>
  <c r="AB26" i="14" s="1"/>
  <c r="AC26" i="14" s="1"/>
  <c r="L38" i="14"/>
  <c r="M38" i="14" s="1"/>
  <c r="M44" i="1"/>
  <c r="N44" i="1" s="1"/>
  <c r="O44" i="1" s="1"/>
  <c r="P44" i="1" s="1"/>
  <c r="Q44" i="1" s="1"/>
  <c r="R44" i="1" s="1"/>
  <c r="S44" i="1" s="1"/>
  <c r="T44" i="1" s="1"/>
  <c r="U44" i="1" s="1"/>
  <c r="V44" i="1" s="1"/>
  <c r="W44" i="1" s="1"/>
  <c r="X44" i="1" s="1"/>
  <c r="Y44" i="1" s="1"/>
  <c r="Z44" i="1" s="1"/>
  <c r="AA44" i="1" s="1"/>
  <c r="AB44" i="1" s="1"/>
  <c r="AC44" i="1" s="1"/>
  <c r="M56" i="1"/>
  <c r="N56" i="1" s="1"/>
  <c r="O56" i="1" s="1"/>
  <c r="P56" i="1" s="1"/>
  <c r="Q56" i="1" s="1"/>
  <c r="R56" i="1" s="1"/>
  <c r="S56" i="1" s="1"/>
  <c r="T56" i="1" s="1"/>
  <c r="U56" i="1" s="1"/>
  <c r="V56" i="1" s="1"/>
  <c r="W56" i="1" s="1"/>
  <c r="X56" i="1" s="1"/>
  <c r="Y56" i="1" s="1"/>
  <c r="Z56" i="1" s="1"/>
  <c r="AA56" i="1" s="1"/>
  <c r="AB56" i="1" s="1"/>
  <c r="AC56" i="1" s="1"/>
  <c r="O62" i="14"/>
  <c r="P62" i="14" s="1"/>
  <c r="Q62" i="14" s="1"/>
  <c r="R62" i="14" s="1"/>
  <c r="S62" i="14" s="1"/>
  <c r="T62" i="14" s="1"/>
  <c r="U62" i="14" s="1"/>
  <c r="V62" i="14" s="1"/>
  <c r="W62" i="14" s="1"/>
  <c r="X62" i="14" s="1"/>
  <c r="Y62" i="14" s="1"/>
  <c r="Z62" i="14" s="1"/>
  <c r="AA62" i="14" s="1"/>
  <c r="AB62" i="14" s="1"/>
  <c r="AC62" i="14" s="1"/>
  <c r="M32" i="1"/>
  <c r="O20" i="14"/>
  <c r="N50" i="14"/>
  <c r="O50" i="14" s="1"/>
  <c r="P50" i="14" s="1"/>
  <c r="Q50" i="14" s="1"/>
  <c r="R50" i="14" s="1"/>
  <c r="S50" i="14" s="1"/>
  <c r="T50" i="14" s="1"/>
  <c r="U50" i="14" s="1"/>
  <c r="V50" i="14" s="1"/>
  <c r="W50" i="14" s="1"/>
  <c r="X50" i="14" s="1"/>
  <c r="Y50" i="14" s="1"/>
  <c r="Z50" i="14" s="1"/>
  <c r="AA50" i="14" s="1"/>
  <c r="AB50" i="14" s="1"/>
  <c r="AC50" i="14" s="1"/>
  <c r="J14" i="15"/>
  <c r="L8" i="16"/>
  <c r="M8" i="16" s="1"/>
  <c r="N8" i="16" s="1"/>
  <c r="O8" i="16" s="1"/>
  <c r="P8" i="16" s="1"/>
  <c r="Q8" i="16" s="1"/>
  <c r="R8" i="16" s="1"/>
  <c r="S8" i="16" s="1"/>
  <c r="T8" i="16" s="1"/>
  <c r="U8" i="16" s="1"/>
  <c r="V8" i="16" s="1"/>
  <c r="W8" i="16" s="1"/>
  <c r="X8" i="16" s="1"/>
  <c r="Y8" i="16" s="1"/>
  <c r="Z8" i="16" s="1"/>
  <c r="AA8" i="16" s="1"/>
  <c r="D20" i="17"/>
  <c r="E20" i="17" s="1"/>
  <c r="F20" i="17" s="1"/>
  <c r="G20" i="17" s="1"/>
  <c r="H20" i="17" s="1"/>
  <c r="I20" i="17" s="1"/>
  <c r="J20" i="17" s="1"/>
  <c r="K20" i="17" s="1"/>
  <c r="L20" i="17" s="1"/>
  <c r="M20" i="17" s="1"/>
  <c r="N20" i="17" s="1"/>
  <c r="O20" i="17" s="1"/>
  <c r="P20" i="17" s="1"/>
  <c r="Q20" i="17" s="1"/>
  <c r="R20" i="17" s="1"/>
  <c r="S20" i="17" s="1"/>
  <c r="T20" i="17" s="1"/>
  <c r="U20" i="17" s="1"/>
  <c r="V20" i="17" s="1"/>
  <c r="W20" i="17" s="1"/>
  <c r="X20" i="17" s="1"/>
  <c r="Y20" i="17" s="1"/>
  <c r="Z20" i="17" s="1"/>
  <c r="AA20" i="17" s="1"/>
  <c r="D44" i="17"/>
  <c r="E44" i="17" s="1"/>
  <c r="F44" i="17" s="1"/>
  <c r="G44" i="17" s="1"/>
  <c r="H44" i="17" s="1"/>
  <c r="I44" i="17" s="1"/>
  <c r="J44" i="17" s="1"/>
  <c r="K44" i="17" s="1"/>
  <c r="L44" i="17" s="1"/>
  <c r="M44" i="17" s="1"/>
  <c r="N44" i="17" s="1"/>
  <c r="O44" i="17" s="1"/>
  <c r="P44" i="17" s="1"/>
  <c r="Q44" i="17" s="1"/>
  <c r="R44" i="17" s="1"/>
  <c r="S44" i="17" s="1"/>
  <c r="T44" i="17" s="1"/>
  <c r="U44" i="17" s="1"/>
  <c r="V44" i="17" s="1"/>
  <c r="W44" i="17" s="1"/>
  <c r="X44" i="17" s="1"/>
  <c r="Y44" i="17" s="1"/>
  <c r="Z44" i="17" s="1"/>
  <c r="AA44" i="17" s="1"/>
  <c r="D8" i="18"/>
  <c r="E8" i="18" s="1"/>
  <c r="F8" i="18" s="1"/>
  <c r="G8" i="18" s="1"/>
  <c r="H8" i="18" s="1"/>
  <c r="I8" i="18" s="1"/>
  <c r="J8" i="18" s="1"/>
  <c r="K8" i="18" s="1"/>
  <c r="L8" i="18" s="1"/>
  <c r="M8" i="18" s="1"/>
  <c r="N8" i="18" s="1"/>
  <c r="O8" i="18" s="1"/>
  <c r="P8" i="18" s="1"/>
  <c r="Q8" i="18" s="1"/>
  <c r="R8" i="18" s="1"/>
  <c r="S8" i="18" s="1"/>
  <c r="T8" i="18" s="1"/>
  <c r="U8" i="18" s="1"/>
  <c r="V8" i="18" s="1"/>
  <c r="W8" i="18" s="1"/>
  <c r="X8" i="18" s="1"/>
  <c r="Y8" i="18" s="1"/>
  <c r="Z8" i="18" s="1"/>
  <c r="AA8" i="18" s="1"/>
  <c r="D32" i="18"/>
  <c r="E32" i="18" s="1"/>
  <c r="F32" i="18" s="1"/>
  <c r="G32" i="18" s="1"/>
  <c r="H32" i="18" s="1"/>
  <c r="I32" i="18" s="1"/>
  <c r="J32" i="18" s="1"/>
  <c r="K32" i="18" s="1"/>
  <c r="L32" i="18" s="1"/>
  <c r="M32" i="18" s="1"/>
  <c r="N32" i="18" s="1"/>
  <c r="O32" i="18" s="1"/>
  <c r="P32" i="18" s="1"/>
  <c r="Q32" i="18" s="1"/>
  <c r="R32" i="18" s="1"/>
  <c r="S32" i="18" s="1"/>
  <c r="T32" i="18" s="1"/>
  <c r="U32" i="18" s="1"/>
  <c r="V32" i="18" s="1"/>
  <c r="W32" i="18" s="1"/>
  <c r="X32" i="18" s="1"/>
  <c r="Y32" i="18" s="1"/>
  <c r="Z32" i="18" s="1"/>
  <c r="AA32" i="18" s="1"/>
  <c r="D56" i="18"/>
  <c r="E56" i="18" s="1"/>
  <c r="F56" i="18" s="1"/>
  <c r="G56" i="18" s="1"/>
  <c r="H56" i="18" s="1"/>
  <c r="I56" i="18" s="1"/>
  <c r="J56" i="18" s="1"/>
  <c r="K56" i="18" s="1"/>
  <c r="L56" i="18" s="1"/>
  <c r="M56" i="18" s="1"/>
  <c r="N56" i="18" s="1"/>
  <c r="O56" i="18" s="1"/>
  <c r="P56" i="18" s="1"/>
  <c r="Q56" i="18" s="1"/>
  <c r="R56" i="18" s="1"/>
  <c r="S56" i="18" s="1"/>
  <c r="T56" i="18" s="1"/>
  <c r="U56" i="18" s="1"/>
  <c r="V56" i="18" s="1"/>
  <c r="W56" i="18" s="1"/>
  <c r="X56" i="18" s="1"/>
  <c r="Y56" i="18" s="1"/>
  <c r="Z56" i="18" s="1"/>
  <c r="AA56" i="18" s="1"/>
  <c r="AB63" i="18"/>
  <c r="D26" i="17"/>
  <c r="E26" i="17" s="1"/>
  <c r="F26" i="17" s="1"/>
  <c r="G26" i="17" s="1"/>
  <c r="H26" i="17" s="1"/>
  <c r="I26" i="17" s="1"/>
  <c r="J26" i="17" s="1"/>
  <c r="K26" i="17" s="1"/>
  <c r="L26" i="17" s="1"/>
  <c r="M26" i="17" s="1"/>
  <c r="N26" i="17" s="1"/>
  <c r="O26" i="17" s="1"/>
  <c r="P26" i="17" s="1"/>
  <c r="Q26" i="17" s="1"/>
  <c r="R26" i="17" s="1"/>
  <c r="S26" i="17" s="1"/>
  <c r="T26" i="17" s="1"/>
  <c r="U26" i="17" s="1"/>
  <c r="V26" i="17" s="1"/>
  <c r="W26" i="17" s="1"/>
  <c r="X26" i="17" s="1"/>
  <c r="Y26" i="17" s="1"/>
  <c r="Z26" i="17" s="1"/>
  <c r="AA26" i="17" s="1"/>
  <c r="D50" i="17"/>
  <c r="E50" i="17" s="1"/>
  <c r="F50" i="17" s="1"/>
  <c r="G50" i="17" s="1"/>
  <c r="H50" i="17" s="1"/>
  <c r="I50" i="17" s="1"/>
  <c r="J50" i="17" s="1"/>
  <c r="K50" i="17" s="1"/>
  <c r="L50" i="17" s="1"/>
  <c r="M50" i="17" s="1"/>
  <c r="N50" i="17" s="1"/>
  <c r="O50" i="17" s="1"/>
  <c r="P50" i="17" s="1"/>
  <c r="Q50" i="17" s="1"/>
  <c r="R50" i="17" s="1"/>
  <c r="S50" i="17" s="1"/>
  <c r="T50" i="17" s="1"/>
  <c r="U50" i="17" s="1"/>
  <c r="V50" i="17" s="1"/>
  <c r="W50" i="17" s="1"/>
  <c r="X50" i="17" s="1"/>
  <c r="Y50" i="17" s="1"/>
  <c r="Z50" i="17" s="1"/>
  <c r="AA50" i="17" s="1"/>
  <c r="D14" i="18"/>
  <c r="E14" i="18" s="1"/>
  <c r="F14" i="18" s="1"/>
  <c r="G14" i="18" s="1"/>
  <c r="H14" i="18" s="1"/>
  <c r="I14" i="18" s="1"/>
  <c r="J14" i="18" s="1"/>
  <c r="K14" i="18" s="1"/>
  <c r="L14" i="18" s="1"/>
  <c r="M14" i="18" s="1"/>
  <c r="N14" i="18" s="1"/>
  <c r="O14" i="18" s="1"/>
  <c r="P14" i="18" s="1"/>
  <c r="Q14" i="18" s="1"/>
  <c r="R14" i="18" s="1"/>
  <c r="S14" i="18" s="1"/>
  <c r="T14" i="18" s="1"/>
  <c r="U14" i="18" s="1"/>
  <c r="V14" i="18" s="1"/>
  <c r="W14" i="18" s="1"/>
  <c r="X14" i="18" s="1"/>
  <c r="Y14" i="18" s="1"/>
  <c r="Z14" i="18" s="1"/>
  <c r="AA14" i="18" s="1"/>
  <c r="D38" i="18"/>
  <c r="E38" i="18" s="1"/>
  <c r="F38" i="18" s="1"/>
  <c r="G38" i="18" s="1"/>
  <c r="H38" i="18" s="1"/>
  <c r="I38" i="18" s="1"/>
  <c r="J38" i="18" s="1"/>
  <c r="K38" i="18" s="1"/>
  <c r="L38" i="18" s="1"/>
  <c r="M38" i="18" s="1"/>
  <c r="N38" i="18" s="1"/>
  <c r="O38" i="18" s="1"/>
  <c r="P38" i="18" s="1"/>
  <c r="Q38" i="18" s="1"/>
  <c r="R38" i="18" s="1"/>
  <c r="S38" i="18" s="1"/>
  <c r="T38" i="18" s="1"/>
  <c r="U38" i="18" s="1"/>
  <c r="V38" i="18" s="1"/>
  <c r="W38" i="18" s="1"/>
  <c r="X38" i="18" s="1"/>
  <c r="Y38" i="18" s="1"/>
  <c r="Z38" i="18" s="1"/>
  <c r="AA38" i="18" s="1"/>
  <c r="AB62" i="18"/>
  <c r="D8" i="17"/>
  <c r="E8" i="17" s="1"/>
  <c r="F8" i="17" s="1"/>
  <c r="G8" i="17" s="1"/>
  <c r="H8" i="17" s="1"/>
  <c r="I8" i="17" s="1"/>
  <c r="J8" i="17" s="1"/>
  <c r="K8" i="17" s="1"/>
  <c r="L8" i="17" s="1"/>
  <c r="M8" i="17" s="1"/>
  <c r="N8" i="17" s="1"/>
  <c r="O8" i="17" s="1"/>
  <c r="P8" i="17" s="1"/>
  <c r="Q8" i="17" s="1"/>
  <c r="R8" i="17" s="1"/>
  <c r="S8" i="17" s="1"/>
  <c r="T8" i="17" s="1"/>
  <c r="U8" i="17" s="1"/>
  <c r="V8" i="17" s="1"/>
  <c r="W8" i="17" s="1"/>
  <c r="X8" i="17" s="1"/>
  <c r="Y8" i="17" s="1"/>
  <c r="Z8" i="17" s="1"/>
  <c r="AA8" i="17" s="1"/>
  <c r="D32" i="17"/>
  <c r="E32" i="17" s="1"/>
  <c r="F32" i="17" s="1"/>
  <c r="G32" i="17" s="1"/>
  <c r="H32" i="17" s="1"/>
  <c r="I32" i="17" s="1"/>
  <c r="J32" i="17" s="1"/>
  <c r="K32" i="17" s="1"/>
  <c r="L32" i="17" s="1"/>
  <c r="M32" i="17" s="1"/>
  <c r="N32" i="17" s="1"/>
  <c r="O32" i="17" s="1"/>
  <c r="P32" i="17" s="1"/>
  <c r="Q32" i="17" s="1"/>
  <c r="R32" i="17" s="1"/>
  <c r="S32" i="17" s="1"/>
  <c r="T32" i="17" s="1"/>
  <c r="U32" i="17" s="1"/>
  <c r="V32" i="17" s="1"/>
  <c r="W32" i="17" s="1"/>
  <c r="X32" i="17" s="1"/>
  <c r="Y32" i="17" s="1"/>
  <c r="Z32" i="17" s="1"/>
  <c r="AA32" i="17" s="1"/>
  <c r="D20" i="18"/>
  <c r="E20" i="18" s="1"/>
  <c r="F20" i="18" s="1"/>
  <c r="G20" i="18" s="1"/>
  <c r="H20" i="18" s="1"/>
  <c r="I20" i="18" s="1"/>
  <c r="J20" i="18" s="1"/>
  <c r="K20" i="18" s="1"/>
  <c r="L20" i="18" s="1"/>
  <c r="M20" i="18" s="1"/>
  <c r="N20" i="18" s="1"/>
  <c r="O20" i="18" s="1"/>
  <c r="P20" i="18" s="1"/>
  <c r="Q20" i="18" s="1"/>
  <c r="R20" i="18" s="1"/>
  <c r="S20" i="18" s="1"/>
  <c r="T20" i="18" s="1"/>
  <c r="U20" i="18" s="1"/>
  <c r="V20" i="18" s="1"/>
  <c r="W20" i="18" s="1"/>
  <c r="X20" i="18" s="1"/>
  <c r="Y20" i="18" s="1"/>
  <c r="Z20" i="18" s="1"/>
  <c r="AA20" i="18" s="1"/>
  <c r="D44" i="18"/>
  <c r="E44" i="18" s="1"/>
  <c r="F44" i="18" s="1"/>
  <c r="G44" i="18" s="1"/>
  <c r="H44" i="18" s="1"/>
  <c r="I44" i="18" s="1"/>
  <c r="J44" i="18" s="1"/>
  <c r="K44" i="18" s="1"/>
  <c r="L44" i="18" s="1"/>
  <c r="M44" i="18" s="1"/>
  <c r="N44" i="18" s="1"/>
  <c r="O44" i="18" s="1"/>
  <c r="P44" i="18" s="1"/>
  <c r="Q44" i="18" s="1"/>
  <c r="R44" i="18" s="1"/>
  <c r="S44" i="18" s="1"/>
  <c r="T44" i="18" s="1"/>
  <c r="U44" i="18" s="1"/>
  <c r="V44" i="18" s="1"/>
  <c r="W44" i="18" s="1"/>
  <c r="X44" i="18" s="1"/>
  <c r="Y44" i="18" s="1"/>
  <c r="Z44" i="18" s="1"/>
  <c r="AA44" i="18" s="1"/>
  <c r="D14" i="17"/>
  <c r="E14" i="17" s="1"/>
  <c r="F14" i="17" s="1"/>
  <c r="G14" i="17" s="1"/>
  <c r="H14" i="17" s="1"/>
  <c r="I14" i="17" s="1"/>
  <c r="J14" i="17" s="1"/>
  <c r="K14" i="17" s="1"/>
  <c r="L14" i="17" s="1"/>
  <c r="M14" i="17" s="1"/>
  <c r="N14" i="17" s="1"/>
  <c r="O14" i="17" s="1"/>
  <c r="P14" i="17" s="1"/>
  <c r="Q14" i="17" s="1"/>
  <c r="R14" i="17" s="1"/>
  <c r="S14" i="17" s="1"/>
  <c r="T14" i="17" s="1"/>
  <c r="U14" i="17" s="1"/>
  <c r="V14" i="17" s="1"/>
  <c r="W14" i="17" s="1"/>
  <c r="X14" i="17" s="1"/>
  <c r="Y14" i="17" s="1"/>
  <c r="Z14" i="17" s="1"/>
  <c r="AA14" i="17" s="1"/>
  <c r="D38" i="17"/>
  <c r="E38" i="17" s="1"/>
  <c r="F38" i="17" s="1"/>
  <c r="G38" i="17" s="1"/>
  <c r="H38" i="17" s="1"/>
  <c r="I38" i="17" s="1"/>
  <c r="J38" i="17" s="1"/>
  <c r="K38" i="17" s="1"/>
  <c r="L38" i="17" s="1"/>
  <c r="M38" i="17" s="1"/>
  <c r="N38" i="17" s="1"/>
  <c r="O38" i="17" s="1"/>
  <c r="P38" i="17" s="1"/>
  <c r="Q38" i="17" s="1"/>
  <c r="R38" i="17" s="1"/>
  <c r="S38" i="17" s="1"/>
  <c r="T38" i="17" s="1"/>
  <c r="U38" i="17" s="1"/>
  <c r="V38" i="17" s="1"/>
  <c r="W38" i="17" s="1"/>
  <c r="X38" i="17" s="1"/>
  <c r="Y38" i="17" s="1"/>
  <c r="Z38" i="17" s="1"/>
  <c r="AA38" i="17" s="1"/>
  <c r="D26" i="18"/>
  <c r="E26" i="18" s="1"/>
  <c r="F26" i="18" s="1"/>
  <c r="G26" i="18" s="1"/>
  <c r="H26" i="18" s="1"/>
  <c r="I26" i="18" s="1"/>
  <c r="J26" i="18" s="1"/>
  <c r="K26" i="18" s="1"/>
  <c r="L26" i="18" s="1"/>
  <c r="M26" i="18" s="1"/>
  <c r="N26" i="18" s="1"/>
  <c r="O26" i="18" s="1"/>
  <c r="P26" i="18" s="1"/>
  <c r="Q26" i="18" s="1"/>
  <c r="R26" i="18" s="1"/>
  <c r="S26" i="18" s="1"/>
  <c r="T26" i="18" s="1"/>
  <c r="U26" i="18" s="1"/>
  <c r="V26" i="18" s="1"/>
  <c r="W26" i="18" s="1"/>
  <c r="X26" i="18" s="1"/>
  <c r="Y26" i="18" s="1"/>
  <c r="Z26" i="18" s="1"/>
  <c r="AA26" i="18" s="1"/>
  <c r="D50" i="18"/>
  <c r="E50" i="18" s="1"/>
  <c r="F50" i="18" s="1"/>
  <c r="G50" i="18" s="1"/>
  <c r="H50" i="18" s="1"/>
  <c r="I50" i="18" s="1"/>
  <c r="J50" i="18" s="1"/>
  <c r="K50" i="18" s="1"/>
  <c r="L50" i="18" s="1"/>
  <c r="M50" i="18" s="1"/>
  <c r="N50" i="18" s="1"/>
  <c r="O50" i="18" s="1"/>
  <c r="P50" i="18" s="1"/>
  <c r="Q50" i="18" s="1"/>
  <c r="R50" i="18" s="1"/>
  <c r="S50" i="18" s="1"/>
  <c r="T50" i="18" s="1"/>
  <c r="U50" i="18" s="1"/>
  <c r="V50" i="18" s="1"/>
  <c r="W50" i="18" s="1"/>
  <c r="X50" i="18" s="1"/>
  <c r="Y50" i="18" s="1"/>
  <c r="Z50" i="18" s="1"/>
  <c r="AA50" i="18" s="1"/>
  <c r="M56" i="16"/>
  <c r="N56" i="16" s="1"/>
  <c r="O56" i="16" s="1"/>
  <c r="P56" i="16" s="1"/>
  <c r="Q56" i="16" s="1"/>
  <c r="R56" i="16" s="1"/>
  <c r="S56" i="16" s="1"/>
  <c r="T56" i="16" s="1"/>
  <c r="U56" i="16" s="1"/>
  <c r="V56" i="16" s="1"/>
  <c r="W56" i="16" s="1"/>
  <c r="X56" i="16" s="1"/>
  <c r="Y56" i="16" s="1"/>
  <c r="Z56" i="16" s="1"/>
  <c r="AA56" i="16" s="1"/>
  <c r="M50" i="16"/>
  <c r="N50" i="16" s="1"/>
  <c r="O50" i="16" s="1"/>
  <c r="P50" i="16" s="1"/>
  <c r="Q50" i="16" s="1"/>
  <c r="R50" i="16" s="1"/>
  <c r="S50" i="16" s="1"/>
  <c r="T50" i="16" s="1"/>
  <c r="U50" i="16" s="1"/>
  <c r="V50" i="16" s="1"/>
  <c r="W50" i="16" s="1"/>
  <c r="X50" i="16" s="1"/>
  <c r="Y50" i="16" s="1"/>
  <c r="Z50" i="16" s="1"/>
  <c r="AA50" i="16" s="1"/>
  <c r="M32" i="16"/>
  <c r="N32" i="16" s="1"/>
  <c r="O32" i="16" s="1"/>
  <c r="P32" i="16" s="1"/>
  <c r="Q32" i="16" s="1"/>
  <c r="R32" i="16" s="1"/>
  <c r="S32" i="16" s="1"/>
  <c r="T32" i="16" s="1"/>
  <c r="U32" i="16" s="1"/>
  <c r="V32" i="16" s="1"/>
  <c r="W32" i="16" s="1"/>
  <c r="X32" i="16" s="1"/>
  <c r="Y32" i="16" s="1"/>
  <c r="Z32" i="16" s="1"/>
  <c r="AA32" i="16" s="1"/>
  <c r="M26" i="16"/>
  <c r="N26" i="16" s="1"/>
  <c r="O26" i="16" s="1"/>
  <c r="P26" i="16" s="1"/>
  <c r="Q26" i="16" s="1"/>
  <c r="R26" i="16" s="1"/>
  <c r="S26" i="16" s="1"/>
  <c r="T26" i="16" s="1"/>
  <c r="U26" i="16" s="1"/>
  <c r="V26" i="16" s="1"/>
  <c r="W26" i="16" s="1"/>
  <c r="X26" i="16" s="1"/>
  <c r="Y26" i="16" s="1"/>
  <c r="Z26" i="16" s="1"/>
  <c r="AA26" i="16" s="1"/>
  <c r="AB61" i="16"/>
  <c r="AB60" i="16"/>
  <c r="K44" i="15"/>
  <c r="L44" i="15" s="1"/>
  <c r="M44" i="15" s="1"/>
  <c r="N44" i="15" s="1"/>
  <c r="O44" i="15" s="1"/>
  <c r="P44" i="15" s="1"/>
  <c r="Q44" i="15" s="1"/>
  <c r="R44" i="15" s="1"/>
  <c r="S44" i="15" s="1"/>
  <c r="T44" i="15" s="1"/>
  <c r="U44" i="15" s="1"/>
  <c r="V44" i="15" s="1"/>
  <c r="W44" i="15" s="1"/>
  <c r="X44" i="15" s="1"/>
  <c r="Y44" i="15" s="1"/>
  <c r="Z44" i="15" s="1"/>
  <c r="AA44" i="15" s="1"/>
  <c r="K38" i="15"/>
  <c r="L38" i="15" s="1"/>
  <c r="M38" i="15" s="1"/>
  <c r="N38" i="15" s="1"/>
  <c r="O38" i="15" s="1"/>
  <c r="P38" i="15" s="1"/>
  <c r="Q38" i="15" s="1"/>
  <c r="R38" i="15" s="1"/>
  <c r="S38" i="15" s="1"/>
  <c r="T38" i="15" s="1"/>
  <c r="U38" i="15" s="1"/>
  <c r="V38" i="15" s="1"/>
  <c r="W38" i="15" s="1"/>
  <c r="X38" i="15" s="1"/>
  <c r="Y38" i="15" s="1"/>
  <c r="Z38" i="15" s="1"/>
  <c r="AA38" i="15" s="1"/>
  <c r="K20" i="15"/>
  <c r="L20" i="15" s="1"/>
  <c r="M20" i="15" s="1"/>
  <c r="N20" i="15" s="1"/>
  <c r="O20" i="15" s="1"/>
  <c r="P20" i="15" s="1"/>
  <c r="Q20" i="15" s="1"/>
  <c r="R20" i="15" s="1"/>
  <c r="S20" i="15" s="1"/>
  <c r="T20" i="15" s="1"/>
  <c r="U20" i="15" s="1"/>
  <c r="V20" i="15" s="1"/>
  <c r="W20" i="15" s="1"/>
  <c r="X20" i="15" s="1"/>
  <c r="Y20" i="15" s="1"/>
  <c r="Z20" i="15" s="1"/>
  <c r="AA20" i="15" s="1"/>
  <c r="AB54" i="15"/>
  <c r="AB55" i="15"/>
  <c r="M14" i="1"/>
  <c r="D20" i="1"/>
  <c r="E20" i="1" s="1"/>
  <c r="G20" i="1" s="1"/>
  <c r="I20" i="1" s="1"/>
  <c r="E44" i="16"/>
  <c r="F44" i="16" s="1"/>
  <c r="G44" i="16" s="1"/>
  <c r="H44" i="16" s="1"/>
  <c r="I44" i="16" s="1"/>
  <c r="J44" i="16" s="1"/>
  <c r="F20" i="16"/>
  <c r="G20" i="16" s="1"/>
  <c r="H20" i="16" s="1"/>
  <c r="I20" i="16" s="1"/>
  <c r="J20" i="16" s="1"/>
  <c r="D14" i="16"/>
  <c r="E14" i="16" s="1"/>
  <c r="F14" i="16" s="1"/>
  <c r="G14" i="16" s="1"/>
  <c r="H14" i="16" s="1"/>
  <c r="I14" i="16" s="1"/>
  <c r="J14" i="16" s="1"/>
  <c r="D38" i="16"/>
  <c r="E38" i="16" s="1"/>
  <c r="F38" i="16" s="1"/>
  <c r="G38" i="16" s="1"/>
  <c r="H38" i="16" s="1"/>
  <c r="I38" i="16" s="1"/>
  <c r="J38" i="16" s="1"/>
  <c r="E32" i="14"/>
  <c r="F32" i="14" s="1"/>
  <c r="G32" i="14" s="1"/>
  <c r="H32" i="14" s="1"/>
  <c r="I32" i="14" s="1"/>
  <c r="J32" i="14" s="1"/>
  <c r="K32" i="14" s="1"/>
  <c r="AD66" i="14"/>
  <c r="AD67" i="14"/>
  <c r="E8" i="15"/>
  <c r="F8" i="15" s="1"/>
  <c r="G8" i="15" s="1"/>
  <c r="H8" i="15" s="1"/>
  <c r="I8" i="15" s="1"/>
  <c r="F32" i="15"/>
  <c r="G32" i="15" s="1"/>
  <c r="H32" i="15" s="1"/>
  <c r="D26" i="15"/>
  <c r="E26" i="15" s="1"/>
  <c r="F26" i="15" s="1"/>
  <c r="G26" i="15" s="1"/>
  <c r="H26" i="15" s="1"/>
  <c r="D50" i="15"/>
  <c r="E50" i="15" s="1"/>
  <c r="F50" i="15" s="1"/>
  <c r="G50" i="15" s="1"/>
  <c r="H50" i="15" s="1"/>
  <c r="D8" i="14"/>
  <c r="E8" i="14" s="1"/>
  <c r="F8" i="14" s="1"/>
  <c r="G8" i="14" s="1"/>
  <c r="H8" i="14" s="1"/>
  <c r="I8" i="14" s="1"/>
  <c r="J8" i="14" s="1"/>
  <c r="K8" i="14" s="1"/>
  <c r="U66" i="1"/>
  <c r="V66" i="1"/>
  <c r="W66" i="1"/>
  <c r="X66" i="1"/>
  <c r="Y66" i="1"/>
  <c r="Z66" i="1"/>
  <c r="AA66" i="1"/>
  <c r="AB66" i="1"/>
  <c r="U67" i="1"/>
  <c r="V67" i="1"/>
  <c r="W67" i="1"/>
  <c r="X67" i="1"/>
  <c r="Y67" i="1"/>
  <c r="Z67" i="1"/>
  <c r="AA67" i="1"/>
  <c r="AB67" i="1"/>
  <c r="AE44" i="14" l="1"/>
  <c r="AE14" i="14"/>
  <c r="AE26" i="1"/>
  <c r="AC26" i="16"/>
  <c r="AC38" i="15"/>
  <c r="AC44" i="15"/>
  <c r="N32" i="1"/>
  <c r="O32" i="1" s="1"/>
  <c r="P32" i="1" s="1"/>
  <c r="Q32" i="1" s="1"/>
  <c r="R32" i="1" s="1"/>
  <c r="S32" i="1" s="1"/>
  <c r="T32" i="1" s="1"/>
  <c r="U32" i="1" s="1"/>
  <c r="V32" i="1" s="1"/>
  <c r="W32" i="1" s="1"/>
  <c r="X32" i="1" s="1"/>
  <c r="Y32" i="1" s="1"/>
  <c r="Z32" i="1" s="1"/>
  <c r="AA32" i="1" s="1"/>
  <c r="AB32" i="1" s="1"/>
  <c r="AC32" i="1" s="1"/>
  <c r="P20" i="14"/>
  <c r="Q20" i="14" s="1"/>
  <c r="R20" i="14" s="1"/>
  <c r="S20" i="14" s="1"/>
  <c r="T20" i="14" s="1"/>
  <c r="U20" i="14" s="1"/>
  <c r="V20" i="14" s="1"/>
  <c r="W20" i="14" s="1"/>
  <c r="X20" i="14" s="1"/>
  <c r="Y20" i="14" s="1"/>
  <c r="Z20" i="14" s="1"/>
  <c r="AA20" i="14" s="1"/>
  <c r="AB20" i="14" s="1"/>
  <c r="AC20" i="14" s="1"/>
  <c r="I32" i="15"/>
  <c r="J32" i="15" s="1"/>
  <c r="K32" i="15" s="1"/>
  <c r="L32" i="15" s="1"/>
  <c r="M32" i="15" s="1"/>
  <c r="N32" i="15" s="1"/>
  <c r="O32" i="15" s="1"/>
  <c r="P32" i="15" s="1"/>
  <c r="Q32" i="15" s="1"/>
  <c r="R32" i="15" s="1"/>
  <c r="S32" i="15" s="1"/>
  <c r="T32" i="15" s="1"/>
  <c r="U32" i="15" s="1"/>
  <c r="V32" i="15" s="1"/>
  <c r="W32" i="15" s="1"/>
  <c r="X32" i="15" s="1"/>
  <c r="Y32" i="15" s="1"/>
  <c r="Z32" i="15" s="1"/>
  <c r="AA32" i="15" s="1"/>
  <c r="V38" i="14"/>
  <c r="W38" i="14" s="1"/>
  <c r="X38" i="14" s="1"/>
  <c r="Z38" i="14" s="1"/>
  <c r="AC38" i="14" s="1"/>
  <c r="K14" i="15"/>
  <c r="L14" i="15" s="1"/>
  <c r="M14" i="15" s="1"/>
  <c r="N14" i="15" s="1"/>
  <c r="O14" i="15" s="1"/>
  <c r="P14" i="15" s="1"/>
  <c r="Q14" i="15" s="1"/>
  <c r="R14" i="15" s="1"/>
  <c r="S14" i="15" s="1"/>
  <c r="T14" i="15" s="1"/>
  <c r="U14" i="15" s="1"/>
  <c r="V14" i="15" s="1"/>
  <c r="W14" i="15" s="1"/>
  <c r="X14" i="15" s="1"/>
  <c r="Y14" i="15" s="1"/>
  <c r="Z14" i="15" s="1"/>
  <c r="AA14" i="15" s="1"/>
  <c r="I26" i="15"/>
  <c r="J26" i="15" s="1"/>
  <c r="K26" i="15" s="1"/>
  <c r="K14" i="16"/>
  <c r="L14" i="16" s="1"/>
  <c r="M14" i="16" s="1"/>
  <c r="N8" i="14"/>
  <c r="AE38" i="1"/>
  <c r="J8" i="15"/>
  <c r="K8" i="15" s="1"/>
  <c r="L8" i="15" s="1"/>
  <c r="M8" i="15" s="1"/>
  <c r="N8" i="15" s="1"/>
  <c r="O8" i="15" s="1"/>
  <c r="P8" i="15" s="1"/>
  <c r="Q8" i="15" s="1"/>
  <c r="R8" i="15" s="1"/>
  <c r="S8" i="15" s="1"/>
  <c r="T8" i="15" s="1"/>
  <c r="U8" i="15" s="1"/>
  <c r="V8" i="15" s="1"/>
  <c r="W8" i="15" s="1"/>
  <c r="X8" i="15" s="1"/>
  <c r="Y8" i="15" s="1"/>
  <c r="Z8" i="15" s="1"/>
  <c r="AA8" i="15" s="1"/>
  <c r="AC50" i="16"/>
  <c r="K20" i="16"/>
  <c r="L20" i="16" s="1"/>
  <c r="M20" i="16" s="1"/>
  <c r="N20" i="16" s="1"/>
  <c r="O20" i="16" s="1"/>
  <c r="P20" i="16" s="1"/>
  <c r="Q20" i="16" s="1"/>
  <c r="R20" i="16" s="1"/>
  <c r="S20" i="16" s="1"/>
  <c r="T20" i="16" s="1"/>
  <c r="U20" i="16" s="1"/>
  <c r="V20" i="16" s="1"/>
  <c r="W20" i="16" s="1"/>
  <c r="X20" i="16" s="1"/>
  <c r="Y20" i="16" s="1"/>
  <c r="Z20" i="16" s="1"/>
  <c r="AA20" i="16" s="1"/>
  <c r="N32" i="14"/>
  <c r="O32" i="14" s="1"/>
  <c r="P32" i="14" s="1"/>
  <c r="Q32" i="14" s="1"/>
  <c r="R32" i="14" s="1"/>
  <c r="S32" i="14" s="1"/>
  <c r="T32" i="14" s="1"/>
  <c r="U32" i="14" s="1"/>
  <c r="V32" i="14" s="1"/>
  <c r="W32" i="14" s="1"/>
  <c r="X32" i="14" s="1"/>
  <c r="Y32" i="14" s="1"/>
  <c r="Z32" i="14" s="1"/>
  <c r="AA32" i="14" s="1"/>
  <c r="AB32" i="14" s="1"/>
  <c r="AC32" i="14" s="1"/>
  <c r="AC20" i="15"/>
  <c r="I50" i="15"/>
  <c r="J50" i="15" s="1"/>
  <c r="K50" i="15" s="1"/>
  <c r="L50" i="15" s="1"/>
  <c r="M50" i="15" s="1"/>
  <c r="N50" i="15" s="1"/>
  <c r="O50" i="15" s="1"/>
  <c r="P50" i="15" s="1"/>
  <c r="Q50" i="15" s="1"/>
  <c r="R50" i="15" s="1"/>
  <c r="S50" i="15" s="1"/>
  <c r="T50" i="15" s="1"/>
  <c r="U50" i="15" s="1"/>
  <c r="V50" i="15" s="1"/>
  <c r="W50" i="15" s="1"/>
  <c r="X50" i="15" s="1"/>
  <c r="Y50" i="15" s="1"/>
  <c r="Z50" i="15" s="1"/>
  <c r="AA50" i="15" s="1"/>
  <c r="AE26" i="14"/>
  <c r="K38" i="16"/>
  <c r="L38" i="16" s="1"/>
  <c r="M38" i="16" s="1"/>
  <c r="N38" i="16" s="1"/>
  <c r="O38" i="16" s="1"/>
  <c r="P38" i="16" s="1"/>
  <c r="Q38" i="16" s="1"/>
  <c r="R38" i="16" s="1"/>
  <c r="S38" i="16" s="1"/>
  <c r="T38" i="16" s="1"/>
  <c r="U38" i="16" s="1"/>
  <c r="V38" i="16" s="1"/>
  <c r="W38" i="16" s="1"/>
  <c r="X38" i="16" s="1"/>
  <c r="Y38" i="16" s="1"/>
  <c r="Z38" i="16" s="1"/>
  <c r="AA38" i="16" s="1"/>
  <c r="K44" i="16"/>
  <c r="L44" i="16" s="1"/>
  <c r="M44" i="16" s="1"/>
  <c r="N44" i="16" s="1"/>
  <c r="O44" i="16" s="1"/>
  <c r="P44" i="16" s="1"/>
  <c r="Q44" i="16" s="1"/>
  <c r="R44" i="16" s="1"/>
  <c r="S44" i="16" s="1"/>
  <c r="T44" i="16" s="1"/>
  <c r="U44" i="16" s="1"/>
  <c r="V44" i="16" s="1"/>
  <c r="W44" i="16" s="1"/>
  <c r="X44" i="16" s="1"/>
  <c r="Y44" i="16" s="1"/>
  <c r="Z44" i="16" s="1"/>
  <c r="AA44" i="16" s="1"/>
  <c r="AC8" i="16"/>
  <c r="AC50" i="18"/>
  <c r="AC50" i="17"/>
  <c r="AC56" i="18"/>
  <c r="AC8" i="18"/>
  <c r="AC8" i="17"/>
  <c r="AC14" i="18"/>
  <c r="AC14" i="17"/>
  <c r="AC20" i="18"/>
  <c r="AC20" i="17"/>
  <c r="AC26" i="18"/>
  <c r="AC26" i="17"/>
  <c r="AC32" i="18"/>
  <c r="AC32" i="17"/>
  <c r="AC38" i="18"/>
  <c r="AC38" i="17"/>
  <c r="AC44" i="18"/>
  <c r="AC44" i="17"/>
  <c r="AC56" i="16"/>
  <c r="AC32" i="16"/>
  <c r="O14" i="1"/>
  <c r="U14" i="1" s="1"/>
  <c r="AB14" i="1" s="1"/>
  <c r="AC14" i="1" s="1"/>
  <c r="J20" i="1"/>
  <c r="K20" i="1" s="1"/>
  <c r="AE50" i="14"/>
  <c r="AE62" i="14"/>
  <c r="AE56" i="14"/>
  <c r="AE62" i="1"/>
  <c r="AE56" i="1"/>
  <c r="AE50" i="1"/>
  <c r="AE44" i="1"/>
  <c r="L26" i="15" l="1"/>
  <c r="M26" i="15" s="1"/>
  <c r="N26" i="15" s="1"/>
  <c r="O26" i="15" s="1"/>
  <c r="P26" i="15" s="1"/>
  <c r="Q26" i="15" s="1"/>
  <c r="R26" i="15" s="1"/>
  <c r="S26" i="15" s="1"/>
  <c r="T26" i="15" s="1"/>
  <c r="U26" i="15" s="1"/>
  <c r="V26" i="15" s="1"/>
  <c r="W26" i="15" s="1"/>
  <c r="X26" i="15" s="1"/>
  <c r="Y26" i="15" s="1"/>
  <c r="Z26" i="15" s="1"/>
  <c r="AA26" i="15" s="1"/>
  <c r="N14" i="16"/>
  <c r="O14" i="16" s="1"/>
  <c r="P14" i="16" s="1"/>
  <c r="Q14" i="16" s="1"/>
  <c r="R14" i="16" s="1"/>
  <c r="S14" i="16" s="1"/>
  <c r="T14" i="16" s="1"/>
  <c r="U14" i="16" s="1"/>
  <c r="V14" i="16" s="1"/>
  <c r="W14" i="16" s="1"/>
  <c r="X14" i="16" s="1"/>
  <c r="Y14" i="16" s="1"/>
  <c r="Z14" i="16" s="1"/>
  <c r="AA14" i="16" s="1"/>
  <c r="AB20" i="1"/>
  <c r="AC20" i="1" s="1"/>
  <c r="AE20" i="1" s="1"/>
  <c r="AC8" i="15"/>
  <c r="AC20" i="16"/>
  <c r="AC32" i="15"/>
  <c r="AE32" i="14"/>
  <c r="AC38" i="16"/>
  <c r="O8" i="14"/>
  <c r="P8" i="14" s="1"/>
  <c r="Q8" i="14" s="1"/>
  <c r="R8" i="14" s="1"/>
  <c r="S8" i="14" s="1"/>
  <c r="T8" i="14" s="1"/>
  <c r="U8" i="14" s="1"/>
  <c r="V8" i="14" s="1"/>
  <c r="W8" i="14" s="1"/>
  <c r="X8" i="14" s="1"/>
  <c r="Y8" i="14" s="1"/>
  <c r="Z8" i="14" s="1"/>
  <c r="AA8" i="14" s="1"/>
  <c r="AB8" i="14" s="1"/>
  <c r="AC8" i="14" s="1"/>
  <c r="AE32" i="1"/>
  <c r="AC50" i="15"/>
  <c r="AC44" i="16"/>
  <c r="AE38" i="14"/>
  <c r="AE20" i="14"/>
  <c r="AC14" i="15"/>
  <c r="AE14" i="1"/>
  <c r="AD7" i="1"/>
  <c r="AC66" i="1"/>
  <c r="G66" i="1"/>
  <c r="F66" i="1"/>
  <c r="E66" i="1"/>
  <c r="D66" i="1"/>
  <c r="G67" i="1"/>
  <c r="F67" i="1"/>
  <c r="E67" i="1"/>
  <c r="D67" i="1"/>
  <c r="C67" i="1"/>
  <c r="C8" i="1"/>
  <c r="D8" i="1" s="1"/>
  <c r="AC26" i="15" l="1"/>
  <c r="AD68" i="14"/>
  <c r="AD69" i="14"/>
  <c r="AC14" i="16"/>
  <c r="AE8" i="14"/>
  <c r="E8" i="1"/>
  <c r="F8" i="1" s="1"/>
  <c r="AD66" i="1"/>
  <c r="AD67" i="1"/>
  <c r="G8" i="1" l="1"/>
  <c r="H8" i="1" s="1"/>
  <c r="I8" i="1" s="1"/>
  <c r="M8" i="1" l="1"/>
  <c r="N8" i="1" l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E8" i="1" l="1"/>
</calcChain>
</file>

<file path=xl/sharedStrings.xml><?xml version="1.0" encoding="utf-8"?>
<sst xmlns="http://schemas.openxmlformats.org/spreadsheetml/2006/main" count="942" uniqueCount="72">
  <si>
    <t xml:space="preserve"> Linia:</t>
  </si>
  <si>
    <t xml:space="preserve"> Rozkład powszedni</t>
  </si>
  <si>
    <t> A. Godz. rozpoczęcia 
 kursu wg harmonogramu.  B. Przystanek początkowy  C. Nr inw. pojazdu</t>
  </si>
  <si>
    <t xml:space="preserve"> Badane parametry</t>
  </si>
  <si>
    <t xml:space="preserve"> Maksymalne  napełnienie</t>
  </si>
  <si>
    <t>l. wys.</t>
  </si>
  <si>
    <t xml:space="preserve"> </t>
  </si>
  <si>
    <t>l. wsiad.</t>
  </si>
  <si>
    <t>w poj.</t>
  </si>
  <si>
    <t>g. przyj.</t>
  </si>
  <si>
    <t>g. odj.</t>
  </si>
  <si>
    <t>uwagi:</t>
  </si>
  <si>
    <t>Suma wysiadających</t>
  </si>
  <si>
    <t>Suma wsiadających</t>
  </si>
  <si>
    <r>
      <t xml:space="preserve"> </t>
    </r>
    <r>
      <rPr>
        <b/>
        <sz val="9"/>
        <rFont val="Tahoma"/>
        <family val="2"/>
      </rPr>
      <t xml:space="preserve">A. Suma osób  wsiadających
 </t>
    </r>
    <r>
      <rPr>
        <sz val="9"/>
        <rFont val="Tahoma"/>
        <family val="2"/>
      </rPr>
      <t>B. Czas jazdy
 C. Postoje na trasie</t>
    </r>
  </si>
  <si>
    <t xml:space="preserve"> PTC / MPK Włocławek - Wyniki badań napełnienia</t>
  </si>
  <si>
    <t xml:space="preserve"> OKRZEI (DW. PKP PKS)</t>
  </si>
  <si>
    <t xml:space="preserve"> Wronia (Wolność)</t>
  </si>
  <si>
    <t xml:space="preserve"> Planty (Mazowiecka)</t>
  </si>
  <si>
    <t xml:space="preserve"> Zbiegniewskiej (Nowcy)</t>
  </si>
  <si>
    <t xml:space="preserve"> Okrzei (Cicha)</t>
  </si>
  <si>
    <t xml:space="preserve"> OKRZEI (PKO BP)</t>
  </si>
  <si>
    <t xml:space="preserve"> Rozkład sobotni</t>
  </si>
  <si>
    <t xml:space="preserve"> Rozkład niedzielny</t>
  </si>
  <si>
    <t xml:space="preserve"> Kierunek: Fredry &gt; Anwil</t>
  </si>
  <si>
    <t xml:space="preserve"> Kierunek: Anwil &gt; Fredry</t>
  </si>
  <si>
    <t xml:space="preserve"> FREDRY</t>
  </si>
  <si>
    <t xml:space="preserve"> Zgodna (bloki)</t>
  </si>
  <si>
    <t xml:space="preserve"> Gajowa (Skłodowskiej)</t>
  </si>
  <si>
    <t xml:space="preserve"> Kapitulna (Wyspiańskiego)</t>
  </si>
  <si>
    <t xml:space="preserve"> Zbiegniewskiej (Żurawia)</t>
  </si>
  <si>
    <t xml:space="preserve"> Kaliska (Zbiegniewskiej)</t>
  </si>
  <si>
    <t xml:space="preserve"> Kaliska Dojazdowa</t>
  </si>
  <si>
    <t xml:space="preserve"> Węglowa</t>
  </si>
  <si>
    <t xml:space="preserve"> Kaliska (Dziewińska)</t>
  </si>
  <si>
    <t xml:space="preserve"> Planty</t>
  </si>
  <si>
    <t xml:space="preserve"> Okrzei (Lunewil)</t>
  </si>
  <si>
    <t xml:space="preserve"> Okrzei (Wyszyńskiego)</t>
  </si>
  <si>
    <t xml:space="preserve"> Toruńska (Zdrojowa)</t>
  </si>
  <si>
    <t xml:space="preserve"> TORUŃSKA (ZSE)</t>
  </si>
  <si>
    <t xml:space="preserve"> Toruńska (WCK)</t>
  </si>
  <si>
    <t xml:space="preserve"> Toruńska (Termometry)</t>
  </si>
  <si>
    <t xml:space="preserve"> Toruńska (Sp. Inwalidów)</t>
  </si>
  <si>
    <t xml:space="preserve"> TORUŃSKA (MPWiK)</t>
  </si>
  <si>
    <t xml:space="preserve"> Toruńska (Żyzna) n/ż</t>
  </si>
  <si>
    <t xml:space="preserve"> Toruńska (Rózinowo) n/ż</t>
  </si>
  <si>
    <t xml:space="preserve"> Anwil (biurowiec)</t>
  </si>
  <si>
    <t xml:space="preserve"> ANWIL (PĘTLA)</t>
  </si>
  <si>
    <t>Fredry</t>
  </si>
  <si>
    <t xml:space="preserve"> Anwil I</t>
  </si>
  <si>
    <t xml:space="preserve"> Toruńska (Żwirowa)</t>
  </si>
  <si>
    <t xml:space="preserve"> Budowlanych</t>
  </si>
  <si>
    <t xml:space="preserve"> Długa</t>
  </si>
  <si>
    <t xml:space="preserve"> Toruńska (pawilon)</t>
  </si>
  <si>
    <t xml:space="preserve"> Okrzei (Wieniecka)</t>
  </si>
  <si>
    <t xml:space="preserve"> Okrzei (Kapitulna)</t>
  </si>
  <si>
    <t xml:space="preserve"> Kapitulna (Jastrzębia)</t>
  </si>
  <si>
    <t xml:space="preserve"> Gajowa</t>
  </si>
  <si>
    <t xml:space="preserve"> Zgodna</t>
  </si>
  <si>
    <t xml:space="preserve"> FREDRY (KALISKA)</t>
  </si>
  <si>
    <t xml:space="preserve"> Toruńska
 (Z.Kolejowy) n/ż</t>
  </si>
  <si>
    <t xml:space="preserve"> Toruńska
 (Rózinowska) n/ż</t>
  </si>
  <si>
    <t xml:space="preserve"> ZBIEGNIEWSKIEJ
 (WIEJSKA)</t>
  </si>
  <si>
    <t xml:space="preserve"> ZBIEGNIEWSKIEJ
 (PAWILON)</t>
  </si>
  <si>
    <t xml:space="preserve"> Toruńska
 (Krzywa Góra) n/ż</t>
  </si>
  <si>
    <t>Anwil (pętla)</t>
  </si>
  <si>
    <t>x</t>
  </si>
  <si>
    <t xml:space="preserve"> Kurs przyspieszony, realizowany z oznaczeniem 16B</t>
  </si>
  <si>
    <t xml:space="preserve"> Kurs przyspieszony, realizowany z oznaczeniem 16A</t>
  </si>
  <si>
    <t xml:space="preserve"> Data badań: 3, 10, 17, 24 kwietnia 2016 r.</t>
  </si>
  <si>
    <t xml:space="preserve"> Data badań: 2, 16, 23 kwietnia 2016 r.</t>
  </si>
  <si>
    <t xml:space="preserve"> Data badań: 5, 13, 14, 21, 27 kwietnia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</si>
</sst>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238"/>
    </font>
    <font>
      <b/>
      <sz val="14"/>
      <name val="Tahoma"/>
      <family val="2"/>
    </font>
    <font>
      <b/>
      <sz val="16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indexed="12"/>
      <name val="Tahoma"/>
      <family val="2"/>
    </font>
    <font>
      <sz val="12"/>
      <name val="Tahoma"/>
      <family val="2"/>
    </font>
    <font>
      <b/>
      <sz val="13"/>
      <name val="Tahoma"/>
      <family val="2"/>
    </font>
    <font>
      <sz val="12"/>
      <color indexed="9"/>
      <name val="Tahoma"/>
      <family val="2"/>
    </font>
    <font>
      <sz val="10"/>
      <name val="Arial"/>
      <family val="2"/>
      <charset val="238"/>
    </font>
    <font>
      <sz val="12"/>
      <name val="Tahoma"/>
      <family val="2"/>
      <charset val="238"/>
    </font>
    <font>
      <b/>
      <sz val="9"/>
      <name val="Tahoma"/>
      <family val="2"/>
      <charset val="238"/>
    </font>
    <font>
      <sz val="10"/>
      <name val="Arial"/>
      <family val="2"/>
      <charset val="238"/>
    </font>
    <font>
      <b/>
      <sz val="14"/>
      <name val="Tahoma"/>
      <family val="2"/>
      <charset val="238"/>
    </font>
    <font>
      <sz val="9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99CC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26"/>
      </patternFill>
    </fill>
  </fills>
  <borders count="6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63"/>
      </right>
      <top style="medium">
        <color indexed="63"/>
      </top>
      <bottom style="hair">
        <color indexed="63"/>
      </bottom>
      <diagonal/>
    </border>
    <border>
      <left/>
      <right style="medium">
        <color indexed="63"/>
      </right>
      <top style="medium">
        <color indexed="63"/>
      </top>
      <bottom style="hair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  <border>
      <left/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medium">
        <color indexed="63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3">
    <xf numFmtId="0" fontId="0" fillId="0" borderId="0"/>
    <xf numFmtId="0" fontId="9" fillId="0" borderId="0"/>
    <xf numFmtId="0" fontId="12" fillId="0" borderId="0"/>
  </cellStyleXfs>
  <cellXfs count="21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1" fillId="0" borderId="20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21" xfId="0" applyFont="1" applyFill="1" applyBorder="1"/>
    <xf numFmtId="0" fontId="1" fillId="0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center" textRotation="90" wrapText="1"/>
    </xf>
    <xf numFmtId="0" fontId="3" fillId="0" borderId="25" xfId="0" applyFont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6" fillId="0" borderId="21" xfId="0" applyFont="1" applyFill="1" applyBorder="1"/>
    <xf numFmtId="0" fontId="6" fillId="0" borderId="23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4" fillId="0" borderId="31" xfId="0" applyNumberFormat="1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2" fontId="4" fillId="0" borderId="39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42" xfId="0" applyFont="1" applyBorder="1" applyAlignment="1">
      <alignment horizontal="left" vertical="center"/>
    </xf>
    <xf numFmtId="2" fontId="4" fillId="0" borderId="43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3" fillId="0" borderId="5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3" fillId="0" borderId="53" xfId="0" applyFont="1" applyFill="1" applyBorder="1" applyAlignment="1">
      <alignment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4" fillId="0" borderId="56" xfId="0" applyFont="1" applyBorder="1" applyAlignment="1" applyProtection="1">
      <alignment horizontal="center" textRotation="90" wrapText="1"/>
      <protection hidden="1"/>
    </xf>
    <xf numFmtId="0" fontId="14" fillId="0" borderId="58" xfId="0" applyFont="1" applyBorder="1" applyAlignment="1" applyProtection="1">
      <alignment horizontal="center" textRotation="90" wrapText="1"/>
      <protection hidden="1"/>
    </xf>
    <xf numFmtId="0" fontId="14" fillId="7" borderId="38" xfId="0" applyFont="1" applyFill="1" applyBorder="1" applyAlignment="1" applyProtection="1">
      <alignment horizontal="center" textRotation="90" wrapText="1"/>
      <protection hidden="1"/>
    </xf>
    <xf numFmtId="0" fontId="3" fillId="3" borderId="26" xfId="0" applyFont="1" applyFill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7" borderId="62" xfId="0" applyFont="1" applyFill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64" xfId="0" applyFont="1" applyBorder="1" applyAlignment="1">
      <alignment horizontal="center" vertical="center" shrinkToFit="1"/>
    </xf>
    <xf numFmtId="0" fontId="3" fillId="7" borderId="65" xfId="0" applyFont="1" applyFill="1" applyBorder="1" applyAlignment="1">
      <alignment horizontal="center" vertical="center" shrinkToFit="1"/>
    </xf>
    <xf numFmtId="0" fontId="3" fillId="0" borderId="66" xfId="0" applyFont="1" applyBorder="1" applyAlignment="1">
      <alignment horizontal="center" vertical="center" shrinkToFit="1"/>
    </xf>
    <xf numFmtId="0" fontId="3" fillId="3" borderId="17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64" xfId="0" applyFont="1" applyFill="1" applyBorder="1" applyAlignment="1">
      <alignment horizontal="center" vertical="center" shrinkToFit="1"/>
    </xf>
    <xf numFmtId="0" fontId="3" fillId="8" borderId="65" xfId="0" applyFont="1" applyFill="1" applyBorder="1" applyAlignment="1">
      <alignment horizontal="center" vertical="center" shrinkToFit="1"/>
    </xf>
    <xf numFmtId="0" fontId="3" fillId="2" borderId="66" xfId="0" applyFont="1" applyFill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4" fillId="0" borderId="38" xfId="0" applyFont="1" applyFill="1" applyBorder="1" applyAlignment="1" applyProtection="1">
      <alignment horizontal="center" textRotation="90"/>
      <protection hidden="1"/>
    </xf>
    <xf numFmtId="0" fontId="14" fillId="0" borderId="55" xfId="1" applyFont="1" applyBorder="1" applyAlignment="1" applyProtection="1">
      <alignment horizontal="center" textRotation="90" wrapText="1"/>
      <protection hidden="1"/>
    </xf>
    <xf numFmtId="0" fontId="1" fillId="0" borderId="0" xfId="0" applyFont="1" applyFill="1" applyBorder="1" applyAlignment="1">
      <alignment vertical="center"/>
    </xf>
    <xf numFmtId="0" fontId="13" fillId="0" borderId="53" xfId="0" applyFont="1" applyFill="1" applyBorder="1" applyAlignment="1">
      <alignment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4" fillId="0" borderId="38" xfId="0" applyFont="1" applyFill="1" applyBorder="1" applyAlignment="1" applyProtection="1">
      <alignment horizontal="center" textRotation="90"/>
      <protection hidden="1"/>
    </xf>
    <xf numFmtId="0" fontId="14" fillId="0" borderId="56" xfId="0" applyFont="1" applyBorder="1" applyAlignment="1" applyProtection="1">
      <alignment horizontal="center" textRotation="90" wrapText="1"/>
      <protection hidden="1"/>
    </xf>
    <xf numFmtId="0" fontId="14" fillId="0" borderId="58" xfId="0" applyFont="1" applyBorder="1" applyAlignment="1" applyProtection="1">
      <alignment horizontal="center" textRotation="90" wrapText="1"/>
      <protection hidden="1"/>
    </xf>
    <xf numFmtId="0" fontId="14" fillId="0" borderId="55" xfId="1" applyFont="1" applyBorder="1" applyAlignment="1" applyProtection="1">
      <alignment horizontal="center" textRotation="90" wrapText="1"/>
      <protection hidden="1"/>
    </xf>
    <xf numFmtId="0" fontId="3" fillId="0" borderId="40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shrinkToFit="1"/>
    </xf>
    <xf numFmtId="0" fontId="3" fillId="0" borderId="65" xfId="0" applyFont="1" applyBorder="1" applyAlignment="1">
      <alignment horizontal="center" vertical="center" shrinkToFit="1"/>
    </xf>
    <xf numFmtId="0" fontId="3" fillId="2" borderId="65" xfId="0" applyFont="1" applyFill="1" applyBorder="1" applyAlignment="1">
      <alignment horizontal="center" vertical="center" shrinkToFit="1"/>
    </xf>
    <xf numFmtId="0" fontId="14" fillId="0" borderId="38" xfId="0" applyFont="1" applyFill="1" applyBorder="1" applyAlignment="1" applyProtection="1">
      <alignment horizontal="center" textRotation="90" wrapText="1"/>
      <protection hidden="1"/>
    </xf>
    <xf numFmtId="0" fontId="3" fillId="0" borderId="4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1" fillId="0" borderId="20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21" xfId="0" applyFont="1" applyFill="1" applyBorder="1"/>
    <xf numFmtId="0" fontId="1" fillId="0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center" textRotation="90" wrapText="1"/>
    </xf>
    <xf numFmtId="0" fontId="3" fillId="0" borderId="25" xfId="0" applyFont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6" fillId="0" borderId="21" xfId="0" applyFont="1" applyFill="1" applyBorder="1"/>
    <xf numFmtId="0" fontId="6" fillId="0" borderId="23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4" fillId="0" borderId="31" xfId="0" applyNumberFormat="1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2" fontId="4" fillId="0" borderId="39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42" xfId="0" applyFont="1" applyBorder="1" applyAlignment="1">
      <alignment horizontal="left" vertical="center"/>
    </xf>
    <xf numFmtId="2" fontId="4" fillId="0" borderId="43" xfId="0" applyNumberFormat="1" applyFont="1" applyBorder="1" applyAlignment="1">
      <alignment horizontal="left" vertical="center"/>
    </xf>
    <xf numFmtId="0" fontId="13" fillId="0" borderId="53" xfId="0" applyFont="1" applyFill="1" applyBorder="1" applyAlignment="1">
      <alignment vertical="center"/>
    </xf>
    <xf numFmtId="0" fontId="14" fillId="0" borderId="38" xfId="0" applyFont="1" applyBorder="1" applyAlignment="1" applyProtection="1">
      <alignment horizontal="center" textRotation="90" wrapText="1"/>
      <protection hidden="1"/>
    </xf>
    <xf numFmtId="0" fontId="14" fillId="0" borderId="58" xfId="0" applyFont="1" applyBorder="1" applyAlignment="1" applyProtection="1">
      <alignment horizontal="center" textRotation="90" wrapText="1"/>
      <protection hidden="1"/>
    </xf>
    <xf numFmtId="0" fontId="3" fillId="3" borderId="26" xfId="0" applyFont="1" applyFill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64" xfId="0" applyFont="1" applyBorder="1" applyAlignment="1">
      <alignment horizontal="center" vertical="center" shrinkToFit="1"/>
    </xf>
    <xf numFmtId="0" fontId="3" fillId="0" borderId="65" xfId="0" applyFont="1" applyBorder="1" applyAlignment="1">
      <alignment horizontal="center" vertical="center" shrinkToFit="1"/>
    </xf>
    <xf numFmtId="0" fontId="3" fillId="0" borderId="66" xfId="0" applyFont="1" applyBorder="1" applyAlignment="1">
      <alignment horizontal="center" vertical="center" shrinkToFit="1"/>
    </xf>
    <xf numFmtId="0" fontId="3" fillId="3" borderId="17" xfId="0" applyFont="1" applyFill="1" applyBorder="1" applyAlignment="1">
      <alignment horizontal="center" vertical="center" shrinkToFit="1"/>
    </xf>
    <xf numFmtId="0" fontId="3" fillId="2" borderId="64" xfId="0" applyFont="1" applyFill="1" applyBorder="1" applyAlignment="1">
      <alignment horizontal="center" vertical="center" shrinkToFit="1"/>
    </xf>
    <xf numFmtId="0" fontId="3" fillId="2" borderId="65" xfId="0" applyFont="1" applyFill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2" fontId="3" fillId="2" borderId="1" xfId="0" applyNumberFormat="1" applyFont="1" applyFill="1" applyBorder="1" applyAlignment="1">
      <alignment horizontal="center" vertical="center" shrinkToFit="1"/>
    </xf>
    <xf numFmtId="2" fontId="3" fillId="2" borderId="4" xfId="0" applyNumberFormat="1" applyFont="1" applyFill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4" fillId="0" borderId="45" xfId="0" applyFont="1" applyBorder="1" applyAlignment="1">
      <alignment horizontal="left" vertical="center"/>
    </xf>
    <xf numFmtId="0" fontId="10" fillId="0" borderId="46" xfId="0" applyFont="1" applyBorder="1" applyAlignment="1">
      <alignment horizontal="center" vertical="center"/>
    </xf>
    <xf numFmtId="1" fontId="11" fillId="0" borderId="31" xfId="0" applyNumberFormat="1" applyFont="1" applyFill="1" applyBorder="1" applyAlignment="1">
      <alignment horizontal="center" vertical="center"/>
    </xf>
    <xf numFmtId="2" fontId="4" fillId="0" borderId="47" xfId="0" applyNumberFormat="1" applyFont="1" applyBorder="1" applyAlignment="1">
      <alignment horizontal="left" vertical="center"/>
    </xf>
    <xf numFmtId="0" fontId="10" fillId="0" borderId="48" xfId="0" applyFont="1" applyBorder="1" applyAlignment="1">
      <alignment horizontal="center" vertical="center"/>
    </xf>
    <xf numFmtId="1" fontId="11" fillId="0" borderId="33" xfId="0" applyNumberFormat="1" applyFont="1" applyFill="1" applyBorder="1" applyAlignment="1">
      <alignment horizontal="center" vertical="center"/>
    </xf>
    <xf numFmtId="2" fontId="3" fillId="4" borderId="51" xfId="1" applyNumberFormat="1" applyFont="1" applyFill="1" applyBorder="1" applyAlignment="1">
      <alignment horizontal="center" vertical="center" shrinkToFit="1"/>
    </xf>
    <xf numFmtId="2" fontId="3" fillId="4" borderId="54" xfId="1" applyNumberFormat="1" applyFont="1" applyFill="1" applyBorder="1" applyAlignment="1">
      <alignment horizontal="center" vertical="center" shrinkToFit="1"/>
    </xf>
    <xf numFmtId="2" fontId="3" fillId="4" borderId="49" xfId="1" applyNumberFormat="1" applyFont="1" applyFill="1" applyBorder="1" applyAlignment="1">
      <alignment horizontal="center" vertical="center" shrinkToFit="1"/>
    </xf>
    <xf numFmtId="2" fontId="3" fillId="0" borderId="49" xfId="0" applyNumberFormat="1" applyFont="1" applyFill="1" applyBorder="1" applyAlignment="1">
      <alignment horizontal="center" vertical="center" shrinkToFit="1"/>
    </xf>
    <xf numFmtId="2" fontId="3" fillId="0" borderId="52" xfId="1" applyNumberFormat="1" applyFont="1" applyBorder="1" applyAlignment="1">
      <alignment horizontal="center" vertical="center" shrinkToFit="1"/>
    </xf>
    <xf numFmtId="2" fontId="3" fillId="4" borderId="50" xfId="1" applyNumberFormat="1" applyFont="1" applyFill="1" applyBorder="1" applyAlignment="1">
      <alignment horizontal="center" vertical="center" shrinkToFit="1"/>
    </xf>
    <xf numFmtId="2" fontId="3" fillId="6" borderId="50" xfId="0" applyNumberFormat="1" applyFont="1" applyFill="1" applyBorder="1" applyAlignment="1">
      <alignment horizontal="center" vertical="center" shrinkToFit="1"/>
    </xf>
    <xf numFmtId="2" fontId="3" fillId="4" borderId="51" xfId="0" applyNumberFormat="1" applyFont="1" applyFill="1" applyBorder="1" applyAlignment="1">
      <alignment horizontal="center" vertical="center" shrinkToFit="1"/>
    </xf>
    <xf numFmtId="2" fontId="3" fillId="4" borderId="49" xfId="0" applyNumberFormat="1" applyFont="1" applyFill="1" applyBorder="1" applyAlignment="1">
      <alignment horizontal="center" vertical="center" shrinkToFit="1"/>
    </xf>
    <xf numFmtId="2" fontId="3" fillId="4" borderId="59" xfId="0" applyNumberFormat="1" applyFont="1" applyFill="1" applyBorder="1" applyAlignment="1">
      <alignment horizontal="center" vertical="center" shrinkToFit="1"/>
    </xf>
    <xf numFmtId="2" fontId="3" fillId="0" borderId="57" xfId="0" applyNumberFormat="1" applyFont="1" applyFill="1" applyBorder="1" applyAlignment="1">
      <alignment horizontal="center" vertical="center" shrinkToFit="1"/>
    </xf>
    <xf numFmtId="2" fontId="3" fillId="0" borderId="52" xfId="0" applyNumberFormat="1" applyFont="1" applyBorder="1" applyAlignment="1">
      <alignment horizontal="center" vertical="center" shrinkToFit="1"/>
    </xf>
    <xf numFmtId="2" fontId="3" fillId="4" borderId="50" xfId="0" applyNumberFormat="1" applyFont="1" applyFill="1" applyBorder="1" applyAlignment="1">
      <alignment horizontal="center" vertical="center" shrinkToFit="1"/>
    </xf>
    <xf numFmtId="2" fontId="3" fillId="4" borderId="60" xfId="0" applyNumberFormat="1" applyFont="1" applyFill="1" applyBorder="1" applyAlignment="1">
      <alignment horizontal="center" vertical="center" shrinkToFit="1"/>
    </xf>
    <xf numFmtId="2" fontId="3" fillId="4" borderId="57" xfId="0" applyNumberFormat="1" applyFont="1" applyFill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293"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7322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9"/>
  <sheetViews>
    <sheetView tabSelected="1" zoomScaleNormal="100" workbookViewId="0">
      <pane xSplit="2" ySplit="5" topLeftCell="C6" activePane="bottomRight" state="frozen"/>
      <selection activeCell="Q10" sqref="Q10"/>
      <selection pane="topRight" activeCell="Q10" sqref="Q10"/>
      <selection pane="bottomLeft" activeCell="Q10" sqref="Q10"/>
      <selection pane="bottomRight" activeCell="Q1" sqref="Q1"/>
    </sheetView>
  </sheetViews>
  <sheetFormatPr defaultColWidth="9.140625" defaultRowHeight="15" x14ac:dyDescent="0.2"/>
  <cols>
    <col min="1" max="1" width="10.7109375" style="35" customWidth="1"/>
    <col min="2" max="2" width="7.7109375" style="35" customWidth="1"/>
    <col min="3" max="29" width="4.140625" style="35" customWidth="1"/>
    <col min="30" max="30" width="11.7109375" style="35" customWidth="1"/>
    <col min="31" max="31" width="6.7109375" style="35" customWidth="1"/>
    <col min="32" max="16384" width="9.140625" style="35"/>
  </cols>
  <sheetData>
    <row r="1" spans="1:34" ht="21.95" customHeight="1" x14ac:dyDescent="0.2">
      <c r="A1" s="13" t="s">
        <v>15</v>
      </c>
      <c r="B1" s="30"/>
      <c r="C1" s="30"/>
      <c r="D1" s="30"/>
      <c r="E1" s="30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  <c r="Q1" s="53" t="s">
        <v>71</v>
      </c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33"/>
      <c r="AD1" s="34"/>
    </row>
    <row r="2" spans="1:34" ht="5.0999999999999996" customHeight="1" thickBot="1" x14ac:dyDescent="0.25">
      <c r="A2" s="15"/>
      <c r="B2" s="36"/>
      <c r="C2" s="36"/>
      <c r="D2" s="36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  <c r="Q2" s="37"/>
      <c r="R2" s="1"/>
      <c r="S2" s="1"/>
      <c r="T2" s="1"/>
      <c r="U2" s="1"/>
      <c r="V2" s="1"/>
      <c r="W2" s="36"/>
      <c r="X2" s="1"/>
      <c r="Y2" s="1"/>
      <c r="Z2" s="36"/>
      <c r="AA2" s="36"/>
      <c r="AB2" s="36"/>
      <c r="AC2" s="36"/>
      <c r="AD2" s="39"/>
    </row>
    <row r="3" spans="1:34" ht="21.95" customHeight="1" thickBot="1" x14ac:dyDescent="0.25">
      <c r="A3" s="15" t="s">
        <v>0</v>
      </c>
      <c r="B3" s="16">
        <v>16</v>
      </c>
      <c r="C3" s="2" t="s">
        <v>1</v>
      </c>
      <c r="D3" s="2"/>
      <c r="E3" s="2"/>
      <c r="F3" s="2"/>
      <c r="G3" s="2"/>
      <c r="H3" s="63"/>
      <c r="I3" s="63"/>
      <c r="J3" s="63"/>
      <c r="K3" s="63"/>
      <c r="L3" s="63"/>
      <c r="M3" s="63"/>
      <c r="N3" s="2"/>
      <c r="O3" s="2"/>
      <c r="P3" s="38"/>
      <c r="Q3" s="64" t="s">
        <v>24</v>
      </c>
      <c r="R3" s="1"/>
      <c r="S3" s="1"/>
      <c r="T3" s="1"/>
      <c r="U3" s="1"/>
      <c r="V3" s="1"/>
      <c r="W3" s="36"/>
      <c r="X3" s="1"/>
      <c r="Y3" s="1"/>
      <c r="Z3" s="36"/>
      <c r="AA3" s="36"/>
      <c r="AB3" s="36"/>
      <c r="AC3" s="36"/>
      <c r="AD3" s="39"/>
    </row>
    <row r="4" spans="1:34" ht="5.0999999999999996" customHeight="1" thickBot="1" x14ac:dyDescent="0.3">
      <c r="A4" s="17"/>
      <c r="B4" s="18"/>
      <c r="C4" s="19"/>
      <c r="D4" s="19"/>
      <c r="E4" s="19"/>
      <c r="F4" s="40"/>
      <c r="G4" s="40"/>
      <c r="H4" s="40"/>
      <c r="I4" s="40"/>
      <c r="J4" s="40"/>
      <c r="K4" s="40"/>
      <c r="L4" s="40"/>
      <c r="M4" s="40"/>
      <c r="N4" s="40"/>
      <c r="O4" s="40"/>
      <c r="P4" s="20"/>
      <c r="Q4" s="18"/>
      <c r="R4" s="18"/>
      <c r="S4" s="18"/>
      <c r="T4" s="18"/>
      <c r="U4" s="18"/>
      <c r="V4" s="18"/>
      <c r="W4" s="41"/>
      <c r="X4" s="18"/>
      <c r="Y4" s="18"/>
      <c r="Z4" s="41"/>
      <c r="AA4" s="41"/>
      <c r="AB4" s="41"/>
      <c r="AC4" s="41"/>
      <c r="AD4" s="42"/>
    </row>
    <row r="5" spans="1:34" s="54" customFormat="1" ht="114.95" customHeight="1" thickBot="1" x14ac:dyDescent="0.25">
      <c r="A5" s="21" t="s">
        <v>2</v>
      </c>
      <c r="B5" s="21" t="s">
        <v>3</v>
      </c>
      <c r="C5" s="67" t="s">
        <v>26</v>
      </c>
      <c r="D5" s="67" t="s">
        <v>27</v>
      </c>
      <c r="E5" s="67" t="s">
        <v>28</v>
      </c>
      <c r="F5" s="67" t="s">
        <v>29</v>
      </c>
      <c r="G5" s="67" t="s">
        <v>30</v>
      </c>
      <c r="H5" s="93" t="s">
        <v>63</v>
      </c>
      <c r="I5" s="67" t="s">
        <v>31</v>
      </c>
      <c r="J5" s="70" t="s">
        <v>32</v>
      </c>
      <c r="K5" s="70" t="s">
        <v>33</v>
      </c>
      <c r="L5" s="67" t="s">
        <v>34</v>
      </c>
      <c r="M5" s="67" t="s">
        <v>35</v>
      </c>
      <c r="N5" s="67" t="s">
        <v>20</v>
      </c>
      <c r="O5" s="67" t="s">
        <v>21</v>
      </c>
      <c r="P5" s="67" t="s">
        <v>36</v>
      </c>
      <c r="Q5" s="67" t="s">
        <v>37</v>
      </c>
      <c r="R5" s="69" t="s">
        <v>38</v>
      </c>
      <c r="S5" s="67" t="s">
        <v>39</v>
      </c>
      <c r="T5" s="69" t="s">
        <v>40</v>
      </c>
      <c r="U5" s="67" t="s">
        <v>41</v>
      </c>
      <c r="V5" s="67" t="s">
        <v>42</v>
      </c>
      <c r="W5" s="93" t="s">
        <v>61</v>
      </c>
      <c r="X5" s="67" t="s">
        <v>43</v>
      </c>
      <c r="Y5" s="67" t="s">
        <v>44</v>
      </c>
      <c r="Z5" s="93" t="s">
        <v>64</v>
      </c>
      <c r="AA5" s="67" t="s">
        <v>45</v>
      </c>
      <c r="AB5" s="67" t="s">
        <v>46</v>
      </c>
      <c r="AC5" s="68" t="s">
        <v>47</v>
      </c>
      <c r="AD5" s="21" t="s">
        <v>14</v>
      </c>
      <c r="AE5" s="10" t="s">
        <v>4</v>
      </c>
    </row>
    <row r="6" spans="1:34" s="44" customFormat="1" ht="15.6" customHeight="1" x14ac:dyDescent="0.2">
      <c r="A6" s="55"/>
      <c r="B6" s="22" t="s">
        <v>5</v>
      </c>
      <c r="C6" s="71"/>
      <c r="D6" s="72">
        <v>0</v>
      </c>
      <c r="E6" s="72">
        <v>0</v>
      </c>
      <c r="F6" s="72">
        <v>0</v>
      </c>
      <c r="G6" s="72">
        <v>0</v>
      </c>
      <c r="H6" s="72">
        <v>0</v>
      </c>
      <c r="I6" s="73">
        <v>0</v>
      </c>
      <c r="J6" s="74" t="s">
        <v>66</v>
      </c>
      <c r="K6" s="74" t="s">
        <v>66</v>
      </c>
      <c r="L6" s="75">
        <v>0</v>
      </c>
      <c r="M6" s="72">
        <v>0</v>
      </c>
      <c r="N6" s="72">
        <v>2</v>
      </c>
      <c r="O6" s="72">
        <v>1</v>
      </c>
      <c r="P6" s="72">
        <v>0</v>
      </c>
      <c r="Q6" s="72">
        <v>0</v>
      </c>
      <c r="R6" s="72">
        <v>1</v>
      </c>
      <c r="S6" s="72">
        <v>0</v>
      </c>
      <c r="T6" s="72">
        <v>1</v>
      </c>
      <c r="U6" s="72">
        <v>11</v>
      </c>
      <c r="V6" s="72">
        <v>12</v>
      </c>
      <c r="W6" s="72">
        <v>0</v>
      </c>
      <c r="X6" s="72">
        <v>3</v>
      </c>
      <c r="Y6" s="72">
        <v>0</v>
      </c>
      <c r="Z6" s="72">
        <v>1</v>
      </c>
      <c r="AA6" s="72">
        <v>1</v>
      </c>
      <c r="AB6" s="72">
        <v>5</v>
      </c>
      <c r="AC6" s="76">
        <v>4</v>
      </c>
      <c r="AD6" s="26" t="s">
        <v>6</v>
      </c>
      <c r="AE6" s="43"/>
      <c r="AF6" s="47"/>
      <c r="AG6" s="47"/>
      <c r="AH6" s="47"/>
    </row>
    <row r="7" spans="1:34" s="44" customFormat="1" ht="15.6" customHeight="1" x14ac:dyDescent="0.2">
      <c r="A7" s="23">
        <v>5.19</v>
      </c>
      <c r="B7" s="24" t="s">
        <v>7</v>
      </c>
      <c r="C7" s="77">
        <v>1</v>
      </c>
      <c r="D7" s="78">
        <v>0</v>
      </c>
      <c r="E7" s="78">
        <v>4</v>
      </c>
      <c r="F7" s="78">
        <v>1</v>
      </c>
      <c r="G7" s="78">
        <v>2</v>
      </c>
      <c r="H7" s="78">
        <v>9</v>
      </c>
      <c r="I7" s="79">
        <v>8</v>
      </c>
      <c r="J7" s="80" t="s">
        <v>66</v>
      </c>
      <c r="K7" s="80" t="s">
        <v>66</v>
      </c>
      <c r="L7" s="81">
        <v>2</v>
      </c>
      <c r="M7" s="78">
        <v>5</v>
      </c>
      <c r="N7" s="78">
        <v>2</v>
      </c>
      <c r="O7" s="78">
        <v>5</v>
      </c>
      <c r="P7" s="78">
        <v>0</v>
      </c>
      <c r="Q7" s="78">
        <v>0</v>
      </c>
      <c r="R7" s="78">
        <v>1</v>
      </c>
      <c r="S7" s="78">
        <v>1</v>
      </c>
      <c r="T7" s="78">
        <v>0</v>
      </c>
      <c r="U7" s="78">
        <v>1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82"/>
      <c r="AD7" s="27">
        <f>SUM(C7:AB7)</f>
        <v>42</v>
      </c>
      <c r="AE7" s="11"/>
      <c r="AF7" s="47"/>
      <c r="AG7" s="47"/>
      <c r="AH7" s="47"/>
    </row>
    <row r="8" spans="1:34" s="44" customFormat="1" ht="15.6" customHeight="1" x14ac:dyDescent="0.2">
      <c r="A8" s="210" t="s">
        <v>48</v>
      </c>
      <c r="B8" s="24" t="s">
        <v>8</v>
      </c>
      <c r="C8" s="77">
        <f>C7</f>
        <v>1</v>
      </c>
      <c r="D8" s="83">
        <f t="shared" ref="D8:AB8" si="0">C8-D6+D7</f>
        <v>1</v>
      </c>
      <c r="E8" s="83">
        <f t="shared" ref="E8" si="1">D8-E6+E7</f>
        <v>5</v>
      </c>
      <c r="F8" s="83">
        <f t="shared" ref="F8" si="2">E8-F6+F7</f>
        <v>6</v>
      </c>
      <c r="G8" s="83">
        <f t="shared" ref="G8" si="3">F8-G6+G7</f>
        <v>8</v>
      </c>
      <c r="H8" s="83">
        <f t="shared" ref="H8" si="4">G8-H6+H7</f>
        <v>17</v>
      </c>
      <c r="I8" s="84">
        <f t="shared" ref="I8" si="5">H8-I6+I7</f>
        <v>25</v>
      </c>
      <c r="J8" s="85" t="s">
        <v>66</v>
      </c>
      <c r="K8" s="85" t="s">
        <v>66</v>
      </c>
      <c r="L8" s="188">
        <f>I8-L6+L7</f>
        <v>27</v>
      </c>
      <c r="M8" s="83">
        <f t="shared" ref="M8" si="6">L8-M6+M7</f>
        <v>32</v>
      </c>
      <c r="N8" s="83">
        <f t="shared" ref="N8" si="7">M8-N6+N7</f>
        <v>32</v>
      </c>
      <c r="O8" s="83">
        <f t="shared" ref="O8" si="8">N8-O6+O7</f>
        <v>36</v>
      </c>
      <c r="P8" s="83">
        <f t="shared" ref="P8" si="9">O8-P6+P7</f>
        <v>36</v>
      </c>
      <c r="Q8" s="83">
        <f t="shared" ref="Q8" si="10">P8-Q6+Q7</f>
        <v>36</v>
      </c>
      <c r="R8" s="83">
        <f t="shared" ref="R8" si="11">Q8-R6+R7</f>
        <v>36</v>
      </c>
      <c r="S8" s="83">
        <f t="shared" ref="S8" si="12">R8-S6+S7</f>
        <v>37</v>
      </c>
      <c r="T8" s="83">
        <f t="shared" ref="T8" si="13">S8-T6+T7</f>
        <v>36</v>
      </c>
      <c r="U8" s="83">
        <f t="shared" ref="U8" si="14">T8-U6+U7</f>
        <v>26</v>
      </c>
      <c r="V8" s="83">
        <f t="shared" ref="V8" si="15">U8-V6+V7</f>
        <v>14</v>
      </c>
      <c r="W8" s="83">
        <f t="shared" ref="W8" si="16">V8-W6+W7</f>
        <v>14</v>
      </c>
      <c r="X8" s="83">
        <f t="shared" ref="X8" si="17">W8-X6+X7</f>
        <v>11</v>
      </c>
      <c r="Y8" s="83">
        <f t="shared" ref="Y8" si="18">X8-Y6+Y7</f>
        <v>11</v>
      </c>
      <c r="Z8" s="83">
        <f t="shared" ref="Z8" si="19">Y8-Z6+Z7</f>
        <v>10</v>
      </c>
      <c r="AA8" s="83">
        <f t="shared" si="0"/>
        <v>9</v>
      </c>
      <c r="AB8" s="83">
        <f t="shared" si="0"/>
        <v>4</v>
      </c>
      <c r="AC8" s="87">
        <f>AB8-AC6</f>
        <v>0</v>
      </c>
      <c r="AD8" s="28"/>
      <c r="AE8" s="3">
        <f>MAX(C8:AC8)</f>
        <v>37</v>
      </c>
      <c r="AF8" s="47"/>
      <c r="AG8" s="47"/>
      <c r="AH8" s="47"/>
    </row>
    <row r="9" spans="1:34" s="44" customFormat="1" ht="15.6" customHeight="1" x14ac:dyDescent="0.2">
      <c r="A9" s="211"/>
      <c r="B9" s="24" t="s">
        <v>9</v>
      </c>
      <c r="C9" s="202"/>
      <c r="D9" s="203"/>
      <c r="E9" s="203"/>
      <c r="F9" s="203"/>
      <c r="G9" s="203"/>
      <c r="H9" s="181">
        <v>5.27</v>
      </c>
      <c r="I9" s="203"/>
      <c r="J9" s="203"/>
      <c r="K9" s="203"/>
      <c r="L9" s="203"/>
      <c r="M9" s="203"/>
      <c r="N9" s="203"/>
      <c r="O9" s="181">
        <v>5.37</v>
      </c>
      <c r="P9" s="203"/>
      <c r="Q9" s="203"/>
      <c r="R9" s="204"/>
      <c r="S9" s="181">
        <v>5.42</v>
      </c>
      <c r="T9" s="203"/>
      <c r="U9" s="203"/>
      <c r="V9" s="203"/>
      <c r="W9" s="203"/>
      <c r="X9" s="181">
        <v>5.47</v>
      </c>
      <c r="Y9" s="203"/>
      <c r="Z9" s="203"/>
      <c r="AA9" s="203"/>
      <c r="AB9" s="203"/>
      <c r="AC9" s="205">
        <v>5.57</v>
      </c>
      <c r="AD9" s="29">
        <v>36</v>
      </c>
      <c r="AE9" s="11"/>
      <c r="AF9" s="47"/>
      <c r="AG9" s="47"/>
      <c r="AH9" s="47"/>
    </row>
    <row r="10" spans="1:34" s="44" customFormat="1" ht="15.6" customHeight="1" x14ac:dyDescent="0.2">
      <c r="A10" s="212"/>
      <c r="B10" s="25" t="s">
        <v>10</v>
      </c>
      <c r="C10" s="206">
        <v>5.19</v>
      </c>
      <c r="D10" s="207"/>
      <c r="E10" s="207"/>
      <c r="F10" s="207"/>
      <c r="G10" s="207"/>
      <c r="H10" s="182">
        <f>H9</f>
        <v>5.27</v>
      </c>
      <c r="I10" s="207"/>
      <c r="J10" s="203"/>
      <c r="K10" s="203"/>
      <c r="L10" s="207"/>
      <c r="M10" s="207"/>
      <c r="N10" s="207"/>
      <c r="O10" s="182">
        <f>O9</f>
        <v>5.37</v>
      </c>
      <c r="P10" s="207"/>
      <c r="Q10" s="207"/>
      <c r="R10" s="208"/>
      <c r="S10" s="182">
        <f>S9</f>
        <v>5.42</v>
      </c>
      <c r="T10" s="207"/>
      <c r="U10" s="207"/>
      <c r="V10" s="207"/>
      <c r="W10" s="207"/>
      <c r="X10" s="182">
        <f>X9</f>
        <v>5.47</v>
      </c>
      <c r="Y10" s="207"/>
      <c r="Z10" s="207"/>
      <c r="AA10" s="207"/>
      <c r="AB10" s="203"/>
      <c r="AC10" s="209"/>
      <c r="AD10" s="28"/>
      <c r="AE10" s="12"/>
      <c r="AF10" s="47"/>
      <c r="AG10" s="47"/>
      <c r="AH10" s="47"/>
    </row>
    <row r="11" spans="1:34" s="44" customFormat="1" ht="15.6" customHeight="1" thickBot="1" x14ac:dyDescent="0.25">
      <c r="A11" s="49">
        <v>526</v>
      </c>
      <c r="B11" s="49" t="s">
        <v>11</v>
      </c>
      <c r="C11" s="56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1"/>
      <c r="AD11" s="52"/>
      <c r="AE11" s="3"/>
      <c r="AF11" s="47"/>
      <c r="AG11" s="47"/>
      <c r="AH11" s="47"/>
    </row>
    <row r="12" spans="1:34" ht="15.6" customHeight="1" x14ac:dyDescent="0.2">
      <c r="A12" s="55"/>
      <c r="B12" s="22" t="s">
        <v>5</v>
      </c>
      <c r="C12" s="168"/>
      <c r="D12" s="186" t="s">
        <v>66</v>
      </c>
      <c r="E12" s="186" t="s">
        <v>66</v>
      </c>
      <c r="F12" s="186">
        <v>0</v>
      </c>
      <c r="G12" s="186" t="s">
        <v>66</v>
      </c>
      <c r="H12" s="186">
        <v>0</v>
      </c>
      <c r="I12" s="169" t="s">
        <v>66</v>
      </c>
      <c r="J12" s="74" t="s">
        <v>66</v>
      </c>
      <c r="K12" s="74" t="s">
        <v>66</v>
      </c>
      <c r="L12" s="171">
        <v>2</v>
      </c>
      <c r="M12" s="186">
        <v>0</v>
      </c>
      <c r="N12" s="186" t="s">
        <v>66</v>
      </c>
      <c r="O12" s="186">
        <v>1</v>
      </c>
      <c r="P12" s="186" t="s">
        <v>66</v>
      </c>
      <c r="Q12" s="186" t="s">
        <v>66</v>
      </c>
      <c r="R12" s="186" t="s">
        <v>66</v>
      </c>
      <c r="S12" s="186" t="s">
        <v>66</v>
      </c>
      <c r="T12" s="186" t="s">
        <v>66</v>
      </c>
      <c r="U12" s="186">
        <v>0</v>
      </c>
      <c r="V12" s="186" t="s">
        <v>66</v>
      </c>
      <c r="W12" s="186" t="s">
        <v>66</v>
      </c>
      <c r="X12" s="186" t="s">
        <v>66</v>
      </c>
      <c r="Y12" s="186" t="s">
        <v>66</v>
      </c>
      <c r="Z12" s="186" t="s">
        <v>66</v>
      </c>
      <c r="AA12" s="186" t="s">
        <v>66</v>
      </c>
      <c r="AB12" s="186">
        <v>24</v>
      </c>
      <c r="AC12" s="172">
        <v>20</v>
      </c>
      <c r="AD12" s="26" t="s">
        <v>6</v>
      </c>
      <c r="AE12" s="43"/>
      <c r="AF12" s="47"/>
      <c r="AG12" s="47"/>
      <c r="AH12" s="47"/>
    </row>
    <row r="13" spans="1:34" ht="15.6" customHeight="1" x14ac:dyDescent="0.2">
      <c r="A13" s="23">
        <v>6.06</v>
      </c>
      <c r="B13" s="24" t="s">
        <v>7</v>
      </c>
      <c r="C13" s="173">
        <v>5</v>
      </c>
      <c r="D13" s="187" t="s">
        <v>66</v>
      </c>
      <c r="E13" s="187" t="s">
        <v>66</v>
      </c>
      <c r="F13" s="187">
        <v>4</v>
      </c>
      <c r="G13" s="187" t="s">
        <v>66</v>
      </c>
      <c r="H13" s="187">
        <v>11</v>
      </c>
      <c r="I13" s="174" t="s">
        <v>66</v>
      </c>
      <c r="J13" s="80" t="s">
        <v>66</v>
      </c>
      <c r="K13" s="80" t="s">
        <v>66</v>
      </c>
      <c r="L13" s="176">
        <v>5</v>
      </c>
      <c r="M13" s="187">
        <v>6</v>
      </c>
      <c r="N13" s="187" t="s">
        <v>66</v>
      </c>
      <c r="O13" s="187">
        <v>7</v>
      </c>
      <c r="P13" s="187" t="s">
        <v>66</v>
      </c>
      <c r="Q13" s="187" t="s">
        <v>66</v>
      </c>
      <c r="R13" s="187" t="s">
        <v>66</v>
      </c>
      <c r="S13" s="187" t="s">
        <v>66</v>
      </c>
      <c r="T13" s="187" t="s">
        <v>66</v>
      </c>
      <c r="U13" s="187">
        <v>9</v>
      </c>
      <c r="V13" s="187" t="s">
        <v>66</v>
      </c>
      <c r="W13" s="187" t="s">
        <v>66</v>
      </c>
      <c r="X13" s="187" t="s">
        <v>66</v>
      </c>
      <c r="Y13" s="187" t="s">
        <v>66</v>
      </c>
      <c r="Z13" s="187" t="s">
        <v>66</v>
      </c>
      <c r="AA13" s="187" t="s">
        <v>66</v>
      </c>
      <c r="AB13" s="187">
        <v>0</v>
      </c>
      <c r="AC13" s="177"/>
      <c r="AD13" s="27">
        <f>SUM(C13:AB13)</f>
        <v>47</v>
      </c>
      <c r="AE13" s="11"/>
      <c r="AF13" s="47"/>
      <c r="AG13" s="47"/>
      <c r="AH13" s="47"/>
    </row>
    <row r="14" spans="1:34" ht="15.6" customHeight="1" x14ac:dyDescent="0.2">
      <c r="A14" s="210" t="s">
        <v>48</v>
      </c>
      <c r="B14" s="24" t="s">
        <v>8</v>
      </c>
      <c r="C14" s="173">
        <f>C13</f>
        <v>5</v>
      </c>
      <c r="D14" s="188" t="s">
        <v>66</v>
      </c>
      <c r="E14" s="188" t="s">
        <v>66</v>
      </c>
      <c r="F14" s="188">
        <f>C14-F12+F13</f>
        <v>9</v>
      </c>
      <c r="G14" s="188" t="s">
        <v>66</v>
      </c>
      <c r="H14" s="188">
        <f>F14-H12+H13</f>
        <v>20</v>
      </c>
      <c r="I14" s="178" t="s">
        <v>66</v>
      </c>
      <c r="J14" s="85" t="s">
        <v>66</v>
      </c>
      <c r="K14" s="85" t="s">
        <v>66</v>
      </c>
      <c r="L14" s="86">
        <f>H14-L12+L13</f>
        <v>23</v>
      </c>
      <c r="M14" s="188">
        <f t="shared" ref="M14" si="20">L14-M12+M13</f>
        <v>29</v>
      </c>
      <c r="N14" s="188" t="s">
        <v>66</v>
      </c>
      <c r="O14" s="188">
        <f>M14-O12+O13</f>
        <v>35</v>
      </c>
      <c r="P14" s="188" t="s">
        <v>66</v>
      </c>
      <c r="Q14" s="188" t="s">
        <v>66</v>
      </c>
      <c r="R14" s="188" t="s">
        <v>66</v>
      </c>
      <c r="S14" s="188" t="s">
        <v>66</v>
      </c>
      <c r="T14" s="188" t="s">
        <v>66</v>
      </c>
      <c r="U14" s="188">
        <f>O14-U12+U13</f>
        <v>44</v>
      </c>
      <c r="V14" s="188" t="s">
        <v>66</v>
      </c>
      <c r="W14" s="188" t="s">
        <v>66</v>
      </c>
      <c r="X14" s="188" t="s">
        <v>66</v>
      </c>
      <c r="Y14" s="188" t="s">
        <v>66</v>
      </c>
      <c r="Z14" s="188" t="s">
        <v>66</v>
      </c>
      <c r="AA14" s="188" t="s">
        <v>66</v>
      </c>
      <c r="AB14" s="188">
        <f>U14-AB12+AB13</f>
        <v>20</v>
      </c>
      <c r="AC14" s="180">
        <f>AB14-AC12</f>
        <v>0</v>
      </c>
      <c r="AD14" s="28"/>
      <c r="AE14" s="3">
        <f>MAX(C14:AC14)</f>
        <v>44</v>
      </c>
      <c r="AF14" s="47"/>
      <c r="AG14" s="47"/>
      <c r="AH14" s="47"/>
    </row>
    <row r="15" spans="1:34" ht="15.6" customHeight="1" x14ac:dyDescent="0.2">
      <c r="A15" s="211"/>
      <c r="B15" s="24" t="s">
        <v>9</v>
      </c>
      <c r="C15" s="202"/>
      <c r="D15" s="203"/>
      <c r="E15" s="203"/>
      <c r="F15" s="203"/>
      <c r="G15" s="203"/>
      <c r="H15" s="181">
        <v>6.11</v>
      </c>
      <c r="I15" s="203"/>
      <c r="J15" s="203"/>
      <c r="K15" s="203"/>
      <c r="L15" s="203"/>
      <c r="M15" s="203"/>
      <c r="N15" s="203"/>
      <c r="O15" s="181">
        <v>6.2</v>
      </c>
      <c r="P15" s="203"/>
      <c r="Q15" s="203"/>
      <c r="R15" s="204"/>
      <c r="S15" s="181" t="s">
        <v>66</v>
      </c>
      <c r="T15" s="203"/>
      <c r="U15" s="203"/>
      <c r="V15" s="203"/>
      <c r="W15" s="203"/>
      <c r="X15" s="181" t="s">
        <v>66</v>
      </c>
      <c r="Y15" s="203"/>
      <c r="Z15" s="203"/>
      <c r="AA15" s="203"/>
      <c r="AB15" s="203"/>
      <c r="AC15" s="205">
        <v>6.34</v>
      </c>
      <c r="AD15" s="29">
        <v>28</v>
      </c>
      <c r="AE15" s="11"/>
      <c r="AF15" s="47"/>
      <c r="AG15" s="47"/>
      <c r="AH15" s="47"/>
    </row>
    <row r="16" spans="1:34" ht="15.6" customHeight="1" x14ac:dyDescent="0.2">
      <c r="A16" s="212"/>
      <c r="B16" s="25" t="s">
        <v>10</v>
      </c>
      <c r="C16" s="206">
        <v>6.06</v>
      </c>
      <c r="D16" s="207"/>
      <c r="E16" s="207"/>
      <c r="F16" s="207"/>
      <c r="G16" s="207"/>
      <c r="H16" s="182">
        <f>H15</f>
        <v>6.11</v>
      </c>
      <c r="I16" s="207"/>
      <c r="J16" s="203"/>
      <c r="K16" s="203"/>
      <c r="L16" s="207"/>
      <c r="M16" s="207"/>
      <c r="N16" s="207"/>
      <c r="O16" s="182">
        <f>O15</f>
        <v>6.2</v>
      </c>
      <c r="P16" s="207"/>
      <c r="Q16" s="207"/>
      <c r="R16" s="208"/>
      <c r="S16" s="182" t="s">
        <v>66</v>
      </c>
      <c r="T16" s="207"/>
      <c r="U16" s="207"/>
      <c r="V16" s="207"/>
      <c r="W16" s="207"/>
      <c r="X16" s="182" t="s">
        <v>66</v>
      </c>
      <c r="Y16" s="207"/>
      <c r="Z16" s="207"/>
      <c r="AA16" s="207"/>
      <c r="AB16" s="203"/>
      <c r="AC16" s="209"/>
      <c r="AD16" s="28"/>
      <c r="AE16" s="12"/>
      <c r="AF16" s="47"/>
      <c r="AG16" s="47"/>
      <c r="AH16" s="47"/>
    </row>
    <row r="17" spans="1:34" ht="15.6" customHeight="1" thickBot="1" x14ac:dyDescent="0.25">
      <c r="A17" s="49">
        <v>522</v>
      </c>
      <c r="B17" s="49" t="s">
        <v>11</v>
      </c>
      <c r="C17" s="105" t="s">
        <v>67</v>
      </c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1"/>
      <c r="AD17" s="52"/>
      <c r="AE17" s="3"/>
      <c r="AF17" s="47"/>
      <c r="AG17" s="47"/>
      <c r="AH17" s="47"/>
    </row>
    <row r="18" spans="1:34" ht="15.6" customHeight="1" x14ac:dyDescent="0.2">
      <c r="A18" s="55"/>
      <c r="B18" s="22" t="s">
        <v>5</v>
      </c>
      <c r="C18" s="168"/>
      <c r="D18" s="186">
        <v>0</v>
      </c>
      <c r="E18" s="186">
        <v>0</v>
      </c>
      <c r="F18" s="186" t="s">
        <v>66</v>
      </c>
      <c r="G18" s="186">
        <v>0</v>
      </c>
      <c r="H18" s="186" t="s">
        <v>66</v>
      </c>
      <c r="I18" s="169">
        <v>0</v>
      </c>
      <c r="J18" s="74">
        <v>0</v>
      </c>
      <c r="K18" s="74">
        <v>0</v>
      </c>
      <c r="L18" s="171" t="s">
        <v>66</v>
      </c>
      <c r="M18" s="186" t="s">
        <v>66</v>
      </c>
      <c r="N18" s="186" t="s">
        <v>66</v>
      </c>
      <c r="O18" s="186" t="s">
        <v>66</v>
      </c>
      <c r="P18" s="186" t="s">
        <v>66</v>
      </c>
      <c r="Q18" s="186" t="s">
        <v>66</v>
      </c>
      <c r="R18" s="186" t="s">
        <v>66</v>
      </c>
      <c r="S18" s="186" t="s">
        <v>66</v>
      </c>
      <c r="T18" s="186" t="s">
        <v>66</v>
      </c>
      <c r="U18" s="186" t="s">
        <v>66</v>
      </c>
      <c r="V18" s="186" t="s">
        <v>66</v>
      </c>
      <c r="W18" s="186" t="s">
        <v>66</v>
      </c>
      <c r="X18" s="186" t="s">
        <v>66</v>
      </c>
      <c r="Y18" s="186" t="s">
        <v>66</v>
      </c>
      <c r="Z18" s="186" t="s">
        <v>66</v>
      </c>
      <c r="AA18" s="186" t="s">
        <v>66</v>
      </c>
      <c r="AB18" s="186">
        <v>21</v>
      </c>
      <c r="AC18" s="172">
        <v>6</v>
      </c>
      <c r="AD18" s="26" t="s">
        <v>6</v>
      </c>
      <c r="AE18" s="43"/>
      <c r="AF18" s="47"/>
      <c r="AG18" s="47"/>
      <c r="AH18" s="47"/>
    </row>
    <row r="19" spans="1:34" ht="15.6" customHeight="1" x14ac:dyDescent="0.2">
      <c r="A19" s="23">
        <v>6.18</v>
      </c>
      <c r="B19" s="24" t="s">
        <v>7</v>
      </c>
      <c r="C19" s="173">
        <v>4</v>
      </c>
      <c r="D19" s="187">
        <v>0</v>
      </c>
      <c r="E19" s="187">
        <v>3</v>
      </c>
      <c r="F19" s="187" t="s">
        <v>66</v>
      </c>
      <c r="G19" s="187">
        <v>3</v>
      </c>
      <c r="H19" s="187" t="s">
        <v>66</v>
      </c>
      <c r="I19" s="174">
        <v>10</v>
      </c>
      <c r="J19" s="80">
        <v>0</v>
      </c>
      <c r="K19" s="80">
        <v>4</v>
      </c>
      <c r="L19" s="176" t="s">
        <v>66</v>
      </c>
      <c r="M19" s="187" t="s">
        <v>66</v>
      </c>
      <c r="N19" s="187" t="s">
        <v>66</v>
      </c>
      <c r="O19" s="187" t="s">
        <v>66</v>
      </c>
      <c r="P19" s="187" t="s">
        <v>66</v>
      </c>
      <c r="Q19" s="187" t="s">
        <v>66</v>
      </c>
      <c r="R19" s="187" t="s">
        <v>66</v>
      </c>
      <c r="S19" s="187" t="s">
        <v>66</v>
      </c>
      <c r="T19" s="187" t="s">
        <v>66</v>
      </c>
      <c r="U19" s="187" t="s">
        <v>66</v>
      </c>
      <c r="V19" s="187" t="s">
        <v>66</v>
      </c>
      <c r="W19" s="187" t="s">
        <v>66</v>
      </c>
      <c r="X19" s="187" t="s">
        <v>66</v>
      </c>
      <c r="Y19" s="187" t="s">
        <v>66</v>
      </c>
      <c r="Z19" s="187" t="s">
        <v>66</v>
      </c>
      <c r="AA19" s="187" t="s">
        <v>66</v>
      </c>
      <c r="AB19" s="187">
        <v>3</v>
      </c>
      <c r="AC19" s="177"/>
      <c r="AD19" s="27">
        <f>SUM(C19:AB19)</f>
        <v>27</v>
      </c>
      <c r="AE19" s="11"/>
      <c r="AF19" s="47"/>
      <c r="AG19" s="47"/>
      <c r="AH19" s="47"/>
    </row>
    <row r="20" spans="1:34" ht="15.6" customHeight="1" x14ac:dyDescent="0.2">
      <c r="A20" s="210" t="s">
        <v>48</v>
      </c>
      <c r="B20" s="24" t="s">
        <v>8</v>
      </c>
      <c r="C20" s="173">
        <f>C19</f>
        <v>4</v>
      </c>
      <c r="D20" s="188">
        <f t="shared" ref="D20" si="21">C20-D18+D19</f>
        <v>4</v>
      </c>
      <c r="E20" s="188">
        <f t="shared" ref="E20" si="22">D20-E18+E19</f>
        <v>7</v>
      </c>
      <c r="F20" s="188" t="s">
        <v>66</v>
      </c>
      <c r="G20" s="188">
        <f>E20-G18+G19</f>
        <v>10</v>
      </c>
      <c r="H20" s="188" t="s">
        <v>66</v>
      </c>
      <c r="I20" s="178">
        <f>G20-I18+I19</f>
        <v>20</v>
      </c>
      <c r="J20" s="85">
        <f>I20-J18+J19</f>
        <v>20</v>
      </c>
      <c r="K20" s="85">
        <f>J20-K18+K19</f>
        <v>24</v>
      </c>
      <c r="L20" s="86" t="s">
        <v>66</v>
      </c>
      <c r="M20" s="188" t="s">
        <v>66</v>
      </c>
      <c r="N20" s="188" t="s">
        <v>66</v>
      </c>
      <c r="O20" s="188" t="s">
        <v>66</v>
      </c>
      <c r="P20" s="188" t="s">
        <v>66</v>
      </c>
      <c r="Q20" s="188" t="s">
        <v>66</v>
      </c>
      <c r="R20" s="188" t="s">
        <v>66</v>
      </c>
      <c r="S20" s="188" t="s">
        <v>66</v>
      </c>
      <c r="T20" s="188" t="s">
        <v>66</v>
      </c>
      <c r="U20" s="188" t="s">
        <v>66</v>
      </c>
      <c r="V20" s="188" t="s">
        <v>66</v>
      </c>
      <c r="W20" s="188" t="s">
        <v>66</v>
      </c>
      <c r="X20" s="188" t="s">
        <v>66</v>
      </c>
      <c r="Y20" s="188" t="s">
        <v>66</v>
      </c>
      <c r="Z20" s="188" t="s">
        <v>66</v>
      </c>
      <c r="AA20" s="188" t="s">
        <v>66</v>
      </c>
      <c r="AB20" s="188">
        <f>K20-AB18+AB19</f>
        <v>6</v>
      </c>
      <c r="AC20" s="180">
        <f>AB20-AC18</f>
        <v>0</v>
      </c>
      <c r="AD20" s="28"/>
      <c r="AE20" s="3">
        <f>MAX(C20:AC20)</f>
        <v>24</v>
      </c>
      <c r="AF20" s="47"/>
      <c r="AG20" s="47"/>
      <c r="AH20" s="47"/>
    </row>
    <row r="21" spans="1:34" ht="15.6" customHeight="1" x14ac:dyDescent="0.2">
      <c r="A21" s="211"/>
      <c r="B21" s="24" t="s">
        <v>9</v>
      </c>
      <c r="C21" s="202"/>
      <c r="D21" s="203"/>
      <c r="E21" s="203"/>
      <c r="F21" s="203"/>
      <c r="G21" s="203"/>
      <c r="H21" s="181" t="s">
        <v>66</v>
      </c>
      <c r="I21" s="203"/>
      <c r="J21" s="203"/>
      <c r="K21" s="203"/>
      <c r="L21" s="203"/>
      <c r="M21" s="203"/>
      <c r="N21" s="203"/>
      <c r="O21" s="181" t="s">
        <v>66</v>
      </c>
      <c r="P21" s="203"/>
      <c r="Q21" s="203"/>
      <c r="R21" s="204"/>
      <c r="S21" s="181" t="s">
        <v>66</v>
      </c>
      <c r="T21" s="203"/>
      <c r="U21" s="203"/>
      <c r="V21" s="203"/>
      <c r="W21" s="203"/>
      <c r="X21" s="181" t="s">
        <v>66</v>
      </c>
      <c r="Y21" s="203"/>
      <c r="Z21" s="203"/>
      <c r="AA21" s="203"/>
      <c r="AB21" s="203"/>
      <c r="AC21" s="205">
        <v>6.47</v>
      </c>
      <c r="AD21" s="29">
        <v>31</v>
      </c>
      <c r="AE21" s="11"/>
      <c r="AF21" s="47"/>
      <c r="AG21" s="47"/>
      <c r="AH21" s="47"/>
    </row>
    <row r="22" spans="1:34" ht="15.6" customHeight="1" x14ac:dyDescent="0.2">
      <c r="A22" s="212"/>
      <c r="B22" s="25" t="s">
        <v>10</v>
      </c>
      <c r="C22" s="206">
        <v>6.18</v>
      </c>
      <c r="D22" s="207"/>
      <c r="E22" s="207"/>
      <c r="F22" s="207"/>
      <c r="G22" s="207"/>
      <c r="H22" s="182" t="s">
        <v>66</v>
      </c>
      <c r="I22" s="207"/>
      <c r="J22" s="203"/>
      <c r="K22" s="203"/>
      <c r="L22" s="207"/>
      <c r="M22" s="207"/>
      <c r="N22" s="207"/>
      <c r="O22" s="182" t="s">
        <v>66</v>
      </c>
      <c r="P22" s="207"/>
      <c r="Q22" s="207"/>
      <c r="R22" s="208"/>
      <c r="S22" s="182" t="s">
        <v>66</v>
      </c>
      <c r="T22" s="207"/>
      <c r="U22" s="207"/>
      <c r="V22" s="207"/>
      <c r="W22" s="207"/>
      <c r="X22" s="182" t="s">
        <v>66</v>
      </c>
      <c r="Y22" s="207"/>
      <c r="Z22" s="207"/>
      <c r="AA22" s="207"/>
      <c r="AB22" s="203"/>
      <c r="AC22" s="209"/>
      <c r="AD22" s="28"/>
      <c r="AE22" s="12"/>
      <c r="AF22" s="47"/>
      <c r="AG22" s="47"/>
      <c r="AH22" s="47"/>
    </row>
    <row r="23" spans="1:34" ht="15.6" customHeight="1" thickBot="1" x14ac:dyDescent="0.25">
      <c r="A23" s="49">
        <v>215</v>
      </c>
      <c r="B23" s="49" t="s">
        <v>11</v>
      </c>
      <c r="C23" s="105" t="s">
        <v>68</v>
      </c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1"/>
      <c r="AD23" s="52"/>
      <c r="AE23" s="3"/>
      <c r="AF23" s="47"/>
      <c r="AG23" s="47"/>
      <c r="AH23" s="47"/>
    </row>
    <row r="24" spans="1:34" ht="15.6" customHeight="1" x14ac:dyDescent="0.2">
      <c r="A24" s="55"/>
      <c r="B24" s="22" t="s">
        <v>5</v>
      </c>
      <c r="C24" s="168"/>
      <c r="D24" s="186">
        <v>0</v>
      </c>
      <c r="E24" s="186">
        <v>0</v>
      </c>
      <c r="F24" s="186">
        <v>0</v>
      </c>
      <c r="G24" s="186">
        <v>0</v>
      </c>
      <c r="H24" s="186">
        <v>0</v>
      </c>
      <c r="I24" s="169">
        <v>0</v>
      </c>
      <c r="J24" s="74" t="s">
        <v>66</v>
      </c>
      <c r="K24" s="74" t="s">
        <v>66</v>
      </c>
      <c r="L24" s="171">
        <v>0</v>
      </c>
      <c r="M24" s="186">
        <v>0</v>
      </c>
      <c r="N24" s="186">
        <v>2</v>
      </c>
      <c r="O24" s="186">
        <v>3</v>
      </c>
      <c r="P24" s="186">
        <v>0</v>
      </c>
      <c r="Q24" s="186">
        <v>1</v>
      </c>
      <c r="R24" s="186">
        <v>0</v>
      </c>
      <c r="S24" s="186">
        <v>0</v>
      </c>
      <c r="T24" s="186">
        <v>1</v>
      </c>
      <c r="U24" s="186">
        <v>1</v>
      </c>
      <c r="V24" s="186">
        <v>1</v>
      </c>
      <c r="W24" s="186">
        <v>0</v>
      </c>
      <c r="X24" s="186">
        <v>0</v>
      </c>
      <c r="Y24" s="186">
        <v>0</v>
      </c>
      <c r="Z24" s="186">
        <v>4</v>
      </c>
      <c r="AA24" s="186">
        <v>2</v>
      </c>
      <c r="AB24" s="186">
        <v>7</v>
      </c>
      <c r="AC24" s="172">
        <v>2</v>
      </c>
      <c r="AD24" s="26" t="s">
        <v>6</v>
      </c>
      <c r="AE24" s="43"/>
      <c r="AF24" s="47"/>
      <c r="AG24" s="47"/>
      <c r="AH24" s="47"/>
    </row>
    <row r="25" spans="1:34" ht="15.6" customHeight="1" x14ac:dyDescent="0.2">
      <c r="A25" s="23">
        <v>6.2</v>
      </c>
      <c r="B25" s="24" t="s">
        <v>7</v>
      </c>
      <c r="C25" s="173">
        <v>1</v>
      </c>
      <c r="D25" s="187">
        <v>0</v>
      </c>
      <c r="E25" s="187">
        <v>0</v>
      </c>
      <c r="F25" s="187">
        <v>4</v>
      </c>
      <c r="G25" s="187">
        <v>0</v>
      </c>
      <c r="H25" s="187">
        <v>1</v>
      </c>
      <c r="I25" s="174">
        <v>7</v>
      </c>
      <c r="J25" s="80" t="s">
        <v>66</v>
      </c>
      <c r="K25" s="80" t="s">
        <v>66</v>
      </c>
      <c r="L25" s="176">
        <v>4</v>
      </c>
      <c r="M25" s="187">
        <v>1</v>
      </c>
      <c r="N25" s="187">
        <v>1</v>
      </c>
      <c r="O25" s="187">
        <v>0</v>
      </c>
      <c r="P25" s="187">
        <v>0</v>
      </c>
      <c r="Q25" s="187">
        <v>1</v>
      </c>
      <c r="R25" s="187">
        <v>0</v>
      </c>
      <c r="S25" s="187">
        <v>2</v>
      </c>
      <c r="T25" s="187">
        <v>1</v>
      </c>
      <c r="U25" s="187">
        <v>1</v>
      </c>
      <c r="V25" s="187">
        <v>0</v>
      </c>
      <c r="W25" s="187">
        <v>0</v>
      </c>
      <c r="X25" s="187">
        <v>0</v>
      </c>
      <c r="Y25" s="187">
        <v>0</v>
      </c>
      <c r="Z25" s="187">
        <v>0</v>
      </c>
      <c r="AA25" s="187">
        <v>0</v>
      </c>
      <c r="AB25" s="187">
        <v>0</v>
      </c>
      <c r="AC25" s="177"/>
      <c r="AD25" s="27">
        <f>SUM(C25:AB25)</f>
        <v>24</v>
      </c>
      <c r="AE25" s="11"/>
      <c r="AF25" s="47"/>
      <c r="AG25" s="47"/>
      <c r="AH25" s="47"/>
    </row>
    <row r="26" spans="1:34" ht="15.6" customHeight="1" x14ac:dyDescent="0.2">
      <c r="A26" s="210" t="s">
        <v>48</v>
      </c>
      <c r="B26" s="24" t="s">
        <v>8</v>
      </c>
      <c r="C26" s="173">
        <f>C25</f>
        <v>1</v>
      </c>
      <c r="D26" s="188">
        <f t="shared" ref="D26" si="23">C26-D24+D25</f>
        <v>1</v>
      </c>
      <c r="E26" s="188">
        <f t="shared" ref="E26" si="24">D26-E24+E25</f>
        <v>1</v>
      </c>
      <c r="F26" s="188">
        <f t="shared" ref="F26" si="25">E26-F24+F25</f>
        <v>5</v>
      </c>
      <c r="G26" s="188">
        <f t="shared" ref="G26" si="26">F26-G24+G25</f>
        <v>5</v>
      </c>
      <c r="H26" s="188">
        <f t="shared" ref="H26" si="27">G26-H24+H25</f>
        <v>6</v>
      </c>
      <c r="I26" s="178">
        <f t="shared" ref="I26" si="28">H26-I24+I25</f>
        <v>13</v>
      </c>
      <c r="J26" s="85" t="s">
        <v>66</v>
      </c>
      <c r="K26" s="85" t="s">
        <v>66</v>
      </c>
      <c r="L26" s="188">
        <f>I26-L24+L25</f>
        <v>17</v>
      </c>
      <c r="M26" s="188">
        <f t="shared" ref="M26" si="29">L26-M24+M25</f>
        <v>18</v>
      </c>
      <c r="N26" s="188">
        <f t="shared" ref="N26" si="30">M26-N24+N25</f>
        <v>17</v>
      </c>
      <c r="O26" s="188">
        <f t="shared" ref="O26" si="31">N26-O24+O25</f>
        <v>14</v>
      </c>
      <c r="P26" s="188">
        <f t="shared" ref="P26" si="32">O26-P24+P25</f>
        <v>14</v>
      </c>
      <c r="Q26" s="188">
        <f t="shared" ref="Q26" si="33">P26-Q24+Q25</f>
        <v>14</v>
      </c>
      <c r="R26" s="188">
        <f t="shared" ref="R26" si="34">Q26-R24+R25</f>
        <v>14</v>
      </c>
      <c r="S26" s="188">
        <f t="shared" ref="S26" si="35">R26-S24+S25</f>
        <v>16</v>
      </c>
      <c r="T26" s="188">
        <f t="shared" ref="T26" si="36">S26-T24+T25</f>
        <v>16</v>
      </c>
      <c r="U26" s="188">
        <f t="shared" ref="U26" si="37">T26-U24+U25</f>
        <v>16</v>
      </c>
      <c r="V26" s="188">
        <f t="shared" ref="V26" si="38">U26-V24+V25</f>
        <v>15</v>
      </c>
      <c r="W26" s="188">
        <f t="shared" ref="W26" si="39">V26-W24+W25</f>
        <v>15</v>
      </c>
      <c r="X26" s="188">
        <f t="shared" ref="X26" si="40">W26-X24+X25</f>
        <v>15</v>
      </c>
      <c r="Y26" s="188">
        <f t="shared" ref="Y26" si="41">X26-Y24+Y25</f>
        <v>15</v>
      </c>
      <c r="Z26" s="188">
        <f t="shared" ref="Z26" si="42">Y26-Z24+Z25</f>
        <v>11</v>
      </c>
      <c r="AA26" s="188">
        <f t="shared" ref="AA26" si="43">Z26-AA24+AA25</f>
        <v>9</v>
      </c>
      <c r="AB26" s="188">
        <f t="shared" ref="AB26" si="44">AA26-AB24+AB25</f>
        <v>2</v>
      </c>
      <c r="AC26" s="180">
        <f>AB26-AC24</f>
        <v>0</v>
      </c>
      <c r="AD26" s="28"/>
      <c r="AE26" s="3">
        <f>MAX(C26:AC26)</f>
        <v>18</v>
      </c>
      <c r="AF26" s="47"/>
      <c r="AG26" s="47"/>
      <c r="AH26" s="47"/>
    </row>
    <row r="27" spans="1:34" ht="15.6" customHeight="1" x14ac:dyDescent="0.2">
      <c r="A27" s="211"/>
      <c r="B27" s="24" t="s">
        <v>9</v>
      </c>
      <c r="C27" s="202"/>
      <c r="D27" s="203"/>
      <c r="E27" s="203"/>
      <c r="F27" s="203"/>
      <c r="G27" s="203"/>
      <c r="H27" s="181">
        <v>6.28</v>
      </c>
      <c r="I27" s="203"/>
      <c r="J27" s="203"/>
      <c r="K27" s="203"/>
      <c r="L27" s="203"/>
      <c r="M27" s="203"/>
      <c r="N27" s="203"/>
      <c r="O27" s="181">
        <v>6.37</v>
      </c>
      <c r="P27" s="203"/>
      <c r="Q27" s="203"/>
      <c r="R27" s="204"/>
      <c r="S27" s="181">
        <v>6.42</v>
      </c>
      <c r="T27" s="203"/>
      <c r="U27" s="203"/>
      <c r="V27" s="203"/>
      <c r="W27" s="203"/>
      <c r="X27" s="181">
        <v>6.48</v>
      </c>
      <c r="Y27" s="203"/>
      <c r="Z27" s="203"/>
      <c r="AA27" s="203"/>
      <c r="AB27" s="203"/>
      <c r="AC27" s="205">
        <v>6.56</v>
      </c>
      <c r="AD27" s="29">
        <v>36</v>
      </c>
      <c r="AE27" s="11"/>
      <c r="AF27" s="47"/>
      <c r="AG27" s="47"/>
      <c r="AH27" s="47"/>
    </row>
    <row r="28" spans="1:34" ht="15.6" customHeight="1" x14ac:dyDescent="0.2">
      <c r="A28" s="212"/>
      <c r="B28" s="25" t="s">
        <v>10</v>
      </c>
      <c r="C28" s="206">
        <v>6.2</v>
      </c>
      <c r="D28" s="207"/>
      <c r="E28" s="207"/>
      <c r="F28" s="207"/>
      <c r="G28" s="207"/>
      <c r="H28" s="182">
        <f>H27</f>
        <v>6.28</v>
      </c>
      <c r="I28" s="207"/>
      <c r="J28" s="203"/>
      <c r="K28" s="203"/>
      <c r="L28" s="207"/>
      <c r="M28" s="207"/>
      <c r="N28" s="207"/>
      <c r="O28" s="182">
        <f>O27</f>
        <v>6.37</v>
      </c>
      <c r="P28" s="207"/>
      <c r="Q28" s="207"/>
      <c r="R28" s="208"/>
      <c r="S28" s="182">
        <f>S27</f>
        <v>6.42</v>
      </c>
      <c r="T28" s="207"/>
      <c r="U28" s="207"/>
      <c r="V28" s="207"/>
      <c r="W28" s="207"/>
      <c r="X28" s="182">
        <f>X27</f>
        <v>6.48</v>
      </c>
      <c r="Y28" s="207"/>
      <c r="Z28" s="207"/>
      <c r="AA28" s="207"/>
      <c r="AB28" s="203"/>
      <c r="AC28" s="209"/>
      <c r="AD28" s="28"/>
      <c r="AE28" s="12"/>
      <c r="AF28" s="47"/>
      <c r="AG28" s="47"/>
      <c r="AH28" s="47"/>
    </row>
    <row r="29" spans="1:34" ht="15.6" customHeight="1" thickBot="1" x14ac:dyDescent="0.25">
      <c r="A29" s="49">
        <v>437</v>
      </c>
      <c r="B29" s="49" t="s">
        <v>11</v>
      </c>
      <c r="C29" s="56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1"/>
      <c r="AD29" s="52"/>
      <c r="AE29" s="3"/>
      <c r="AF29" s="47"/>
      <c r="AG29" s="47"/>
      <c r="AH29" s="47"/>
    </row>
    <row r="30" spans="1:34" ht="15.6" customHeight="1" x14ac:dyDescent="0.2">
      <c r="A30" s="55"/>
      <c r="B30" s="22" t="s">
        <v>5</v>
      </c>
      <c r="C30" s="168"/>
      <c r="D30" s="186">
        <v>0</v>
      </c>
      <c r="E30" s="186">
        <v>1</v>
      </c>
      <c r="F30" s="186">
        <v>0</v>
      </c>
      <c r="G30" s="186">
        <v>0</v>
      </c>
      <c r="H30" s="186">
        <v>3</v>
      </c>
      <c r="I30" s="169">
        <v>3</v>
      </c>
      <c r="J30" s="74" t="s">
        <v>66</v>
      </c>
      <c r="K30" s="74" t="s">
        <v>66</v>
      </c>
      <c r="L30" s="171">
        <v>2</v>
      </c>
      <c r="M30" s="186">
        <v>0</v>
      </c>
      <c r="N30" s="186">
        <v>2</v>
      </c>
      <c r="O30" s="186">
        <v>6</v>
      </c>
      <c r="P30" s="186">
        <v>1</v>
      </c>
      <c r="Q30" s="186">
        <v>5</v>
      </c>
      <c r="R30" s="186">
        <v>5</v>
      </c>
      <c r="S30" s="186">
        <v>1</v>
      </c>
      <c r="T30" s="186">
        <v>3</v>
      </c>
      <c r="U30" s="186">
        <v>1</v>
      </c>
      <c r="V30" s="186">
        <v>0</v>
      </c>
      <c r="W30" s="186">
        <v>4</v>
      </c>
      <c r="X30" s="186">
        <v>0</v>
      </c>
      <c r="Y30" s="186">
        <v>2</v>
      </c>
      <c r="Z30" s="186">
        <v>2</v>
      </c>
      <c r="AA30" s="186">
        <v>9</v>
      </c>
      <c r="AB30" s="186">
        <v>8</v>
      </c>
      <c r="AC30" s="172">
        <v>0</v>
      </c>
      <c r="AD30" s="26" t="s">
        <v>6</v>
      </c>
      <c r="AE30" s="43"/>
      <c r="AF30" s="47"/>
      <c r="AG30" s="47"/>
      <c r="AH30" s="47"/>
    </row>
    <row r="31" spans="1:34" ht="15.6" customHeight="1" x14ac:dyDescent="0.2">
      <c r="A31" s="23">
        <v>12.2</v>
      </c>
      <c r="B31" s="24" t="s">
        <v>7</v>
      </c>
      <c r="C31" s="173">
        <v>3</v>
      </c>
      <c r="D31" s="187">
        <v>0</v>
      </c>
      <c r="E31" s="187">
        <v>0</v>
      </c>
      <c r="F31" s="187">
        <v>4</v>
      </c>
      <c r="G31" s="187">
        <v>3</v>
      </c>
      <c r="H31" s="187">
        <v>6</v>
      </c>
      <c r="I31" s="174">
        <v>10</v>
      </c>
      <c r="J31" s="80" t="s">
        <v>66</v>
      </c>
      <c r="K31" s="80" t="s">
        <v>66</v>
      </c>
      <c r="L31" s="176">
        <v>1</v>
      </c>
      <c r="M31" s="187">
        <v>2</v>
      </c>
      <c r="N31" s="187">
        <v>3</v>
      </c>
      <c r="O31" s="187">
        <v>6</v>
      </c>
      <c r="P31" s="187">
        <v>1</v>
      </c>
      <c r="Q31" s="187">
        <v>5</v>
      </c>
      <c r="R31" s="187">
        <v>1</v>
      </c>
      <c r="S31" s="187">
        <v>10</v>
      </c>
      <c r="T31" s="187">
        <v>3</v>
      </c>
      <c r="U31" s="187">
        <v>0</v>
      </c>
      <c r="V31" s="187">
        <v>0</v>
      </c>
      <c r="W31" s="187">
        <v>0</v>
      </c>
      <c r="X31" s="187">
        <v>0</v>
      </c>
      <c r="Y31" s="187">
        <v>0</v>
      </c>
      <c r="Z31" s="187">
        <v>0</v>
      </c>
      <c r="AA31" s="187">
        <v>0</v>
      </c>
      <c r="AB31" s="187">
        <v>0</v>
      </c>
      <c r="AC31" s="177"/>
      <c r="AD31" s="27">
        <f>SUM(C31:AB31)</f>
        <v>58</v>
      </c>
      <c r="AE31" s="11"/>
      <c r="AF31" s="47"/>
      <c r="AG31" s="47"/>
      <c r="AH31" s="47"/>
    </row>
    <row r="32" spans="1:34" ht="15.6" customHeight="1" x14ac:dyDescent="0.2">
      <c r="A32" s="210" t="s">
        <v>48</v>
      </c>
      <c r="B32" s="24" t="s">
        <v>8</v>
      </c>
      <c r="C32" s="173">
        <f>C31</f>
        <v>3</v>
      </c>
      <c r="D32" s="188">
        <f t="shared" ref="D32" si="45">C32-D30+D31</f>
        <v>3</v>
      </c>
      <c r="E32" s="188">
        <f t="shared" ref="E32" si="46">D32-E30+E31</f>
        <v>2</v>
      </c>
      <c r="F32" s="188">
        <f t="shared" ref="F32" si="47">E32-F30+F31</f>
        <v>6</v>
      </c>
      <c r="G32" s="188">
        <f t="shared" ref="G32" si="48">F32-G30+G31</f>
        <v>9</v>
      </c>
      <c r="H32" s="188">
        <f t="shared" ref="H32" si="49">G32-H30+H31</f>
        <v>12</v>
      </c>
      <c r="I32" s="178">
        <f>H32-I30+I31</f>
        <v>19</v>
      </c>
      <c r="J32" s="85" t="s">
        <v>66</v>
      </c>
      <c r="K32" s="85" t="s">
        <v>66</v>
      </c>
      <c r="L32" s="188">
        <f>I32-L30+L31</f>
        <v>18</v>
      </c>
      <c r="M32" s="188">
        <f t="shared" ref="M32" si="50">L32-M30+M31</f>
        <v>20</v>
      </c>
      <c r="N32" s="188">
        <f t="shared" ref="N32" si="51">M32-N30+N31</f>
        <v>21</v>
      </c>
      <c r="O32" s="188">
        <f t="shared" ref="O32" si="52">N32-O30+O31</f>
        <v>21</v>
      </c>
      <c r="P32" s="188">
        <f t="shared" ref="P32" si="53">O32-P30+P31</f>
        <v>21</v>
      </c>
      <c r="Q32" s="188">
        <f t="shared" ref="Q32" si="54">P32-Q30+Q31</f>
        <v>21</v>
      </c>
      <c r="R32" s="188">
        <f t="shared" ref="R32" si="55">Q32-R30+R31</f>
        <v>17</v>
      </c>
      <c r="S32" s="188">
        <f t="shared" ref="S32" si="56">R32-S30+S31</f>
        <v>26</v>
      </c>
      <c r="T32" s="188">
        <f t="shared" ref="T32" si="57">S32-T30+T31</f>
        <v>26</v>
      </c>
      <c r="U32" s="188">
        <f t="shared" ref="U32" si="58">T32-U30+U31</f>
        <v>25</v>
      </c>
      <c r="V32" s="188">
        <f t="shared" ref="V32" si="59">U32-V30+V31</f>
        <v>25</v>
      </c>
      <c r="W32" s="188">
        <f t="shared" ref="W32" si="60">V32-W30+W31</f>
        <v>21</v>
      </c>
      <c r="X32" s="188">
        <f t="shared" ref="X32" si="61">W32-X30+X31</f>
        <v>21</v>
      </c>
      <c r="Y32" s="188">
        <f t="shared" ref="Y32" si="62">X32-Y30+Y31</f>
        <v>19</v>
      </c>
      <c r="Z32" s="188">
        <f t="shared" ref="Z32" si="63">Y32-Z30+Z31</f>
        <v>17</v>
      </c>
      <c r="AA32" s="188">
        <f t="shared" ref="AA32" si="64">Z32-AA30+AA31</f>
        <v>8</v>
      </c>
      <c r="AB32" s="188">
        <f t="shared" ref="AB32" si="65">AA32-AB30+AB31</f>
        <v>0</v>
      </c>
      <c r="AC32" s="180">
        <f>AB32-AC30</f>
        <v>0</v>
      </c>
      <c r="AD32" s="28"/>
      <c r="AE32" s="3">
        <f>MAX(C32:AC32)</f>
        <v>26</v>
      </c>
      <c r="AF32" s="47"/>
      <c r="AG32" s="47"/>
      <c r="AH32" s="47"/>
    </row>
    <row r="33" spans="1:34" ht="15.6" customHeight="1" x14ac:dyDescent="0.2">
      <c r="A33" s="211"/>
      <c r="B33" s="24" t="s">
        <v>9</v>
      </c>
      <c r="C33" s="202"/>
      <c r="D33" s="203"/>
      <c r="E33" s="203"/>
      <c r="F33" s="203"/>
      <c r="G33" s="203"/>
      <c r="H33" s="181">
        <v>12.29</v>
      </c>
      <c r="I33" s="203"/>
      <c r="J33" s="203"/>
      <c r="K33" s="203"/>
      <c r="L33" s="203"/>
      <c r="M33" s="203"/>
      <c r="N33" s="203"/>
      <c r="O33" s="181">
        <v>12.4</v>
      </c>
      <c r="P33" s="203"/>
      <c r="Q33" s="203"/>
      <c r="R33" s="204"/>
      <c r="S33" s="181">
        <v>12.46</v>
      </c>
      <c r="T33" s="203"/>
      <c r="U33" s="203"/>
      <c r="V33" s="203"/>
      <c r="W33" s="203"/>
      <c r="X33" s="181">
        <v>12.52</v>
      </c>
      <c r="Y33" s="203"/>
      <c r="Z33" s="203"/>
      <c r="AA33" s="203"/>
      <c r="AB33" s="203"/>
      <c r="AC33" s="205">
        <v>12.56</v>
      </c>
      <c r="AD33" s="29">
        <v>36</v>
      </c>
      <c r="AE33" s="11"/>
      <c r="AF33" s="47"/>
      <c r="AG33" s="47"/>
      <c r="AH33" s="47"/>
    </row>
    <row r="34" spans="1:34" ht="15.6" customHeight="1" x14ac:dyDescent="0.2">
      <c r="A34" s="212"/>
      <c r="B34" s="25" t="s">
        <v>10</v>
      </c>
      <c r="C34" s="206">
        <v>12.2</v>
      </c>
      <c r="D34" s="207"/>
      <c r="E34" s="207"/>
      <c r="F34" s="207"/>
      <c r="G34" s="207"/>
      <c r="H34" s="182">
        <f>H33</f>
        <v>12.29</v>
      </c>
      <c r="I34" s="207"/>
      <c r="J34" s="203"/>
      <c r="K34" s="203"/>
      <c r="L34" s="207"/>
      <c r="M34" s="207"/>
      <c r="N34" s="207"/>
      <c r="O34" s="182">
        <f>O33</f>
        <v>12.4</v>
      </c>
      <c r="P34" s="207"/>
      <c r="Q34" s="207"/>
      <c r="R34" s="208"/>
      <c r="S34" s="182">
        <f>S33</f>
        <v>12.46</v>
      </c>
      <c r="T34" s="207"/>
      <c r="U34" s="207"/>
      <c r="V34" s="207"/>
      <c r="W34" s="207"/>
      <c r="X34" s="182">
        <f>X33</f>
        <v>12.52</v>
      </c>
      <c r="Y34" s="207"/>
      <c r="Z34" s="207"/>
      <c r="AA34" s="207"/>
      <c r="AB34" s="203"/>
      <c r="AC34" s="209"/>
      <c r="AD34" s="28"/>
      <c r="AE34" s="12"/>
      <c r="AF34" s="47"/>
      <c r="AG34" s="47"/>
      <c r="AH34" s="47"/>
    </row>
    <row r="35" spans="1:34" ht="15.6" customHeight="1" thickBot="1" x14ac:dyDescent="0.25">
      <c r="A35" s="49">
        <v>219</v>
      </c>
      <c r="B35" s="49" t="s">
        <v>11</v>
      </c>
      <c r="C35" s="56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1"/>
      <c r="AD35" s="52"/>
      <c r="AE35" s="3"/>
      <c r="AF35" s="47"/>
      <c r="AG35" s="47"/>
      <c r="AH35" s="47"/>
    </row>
    <row r="36" spans="1:34" ht="15.6" customHeight="1" x14ac:dyDescent="0.2">
      <c r="A36" s="55"/>
      <c r="B36" s="22" t="s">
        <v>5</v>
      </c>
      <c r="C36" s="168"/>
      <c r="D36" s="186">
        <v>0</v>
      </c>
      <c r="E36" s="186">
        <v>0</v>
      </c>
      <c r="F36" s="186">
        <v>0</v>
      </c>
      <c r="G36" s="186">
        <v>0</v>
      </c>
      <c r="H36" s="186">
        <v>1</v>
      </c>
      <c r="I36" s="169">
        <v>0</v>
      </c>
      <c r="J36" s="74" t="s">
        <v>66</v>
      </c>
      <c r="K36" s="74" t="s">
        <v>66</v>
      </c>
      <c r="L36" s="171">
        <v>0</v>
      </c>
      <c r="M36" s="186">
        <v>0</v>
      </c>
      <c r="N36" s="186">
        <v>0</v>
      </c>
      <c r="O36" s="186">
        <v>2</v>
      </c>
      <c r="P36" s="186">
        <v>0</v>
      </c>
      <c r="Q36" s="186">
        <v>2</v>
      </c>
      <c r="R36" s="186">
        <v>3</v>
      </c>
      <c r="S36" s="186">
        <v>1</v>
      </c>
      <c r="T36" s="186">
        <v>3</v>
      </c>
      <c r="U36" s="186">
        <v>0</v>
      </c>
      <c r="V36" s="186">
        <v>0</v>
      </c>
      <c r="W36" s="186">
        <v>1</v>
      </c>
      <c r="X36" s="186">
        <v>1</v>
      </c>
      <c r="Y36" s="186">
        <v>0</v>
      </c>
      <c r="Z36" s="186">
        <v>1</v>
      </c>
      <c r="AA36" s="186">
        <v>5</v>
      </c>
      <c r="AB36" s="186">
        <v>6</v>
      </c>
      <c r="AC36" s="172">
        <v>2</v>
      </c>
      <c r="AD36" s="26" t="s">
        <v>6</v>
      </c>
      <c r="AE36" s="43"/>
      <c r="AF36" s="47"/>
      <c r="AG36" s="47"/>
      <c r="AH36" s="47"/>
    </row>
    <row r="37" spans="1:34" ht="15.6" customHeight="1" x14ac:dyDescent="0.2">
      <c r="A37" s="23">
        <v>13.08</v>
      </c>
      <c r="B37" s="24" t="s">
        <v>7</v>
      </c>
      <c r="C37" s="173">
        <v>1</v>
      </c>
      <c r="D37" s="187">
        <v>0</v>
      </c>
      <c r="E37" s="187">
        <v>2</v>
      </c>
      <c r="F37" s="187">
        <v>0</v>
      </c>
      <c r="G37" s="187">
        <v>1</v>
      </c>
      <c r="H37" s="187">
        <v>2</v>
      </c>
      <c r="I37" s="174">
        <v>2</v>
      </c>
      <c r="J37" s="80" t="s">
        <v>66</v>
      </c>
      <c r="K37" s="80" t="s">
        <v>66</v>
      </c>
      <c r="L37" s="176">
        <v>1</v>
      </c>
      <c r="M37" s="187">
        <v>2</v>
      </c>
      <c r="N37" s="187">
        <v>2</v>
      </c>
      <c r="O37" s="187">
        <v>7</v>
      </c>
      <c r="P37" s="187">
        <v>0</v>
      </c>
      <c r="Q37" s="187">
        <v>0</v>
      </c>
      <c r="R37" s="187">
        <v>0</v>
      </c>
      <c r="S37" s="187">
        <v>4</v>
      </c>
      <c r="T37" s="187">
        <v>1</v>
      </c>
      <c r="U37" s="187">
        <v>3</v>
      </c>
      <c r="V37" s="187">
        <v>0</v>
      </c>
      <c r="W37" s="187">
        <v>0</v>
      </c>
      <c r="X37" s="187">
        <v>0</v>
      </c>
      <c r="Y37" s="187">
        <v>0</v>
      </c>
      <c r="Z37" s="187">
        <v>0</v>
      </c>
      <c r="AA37" s="187">
        <v>0</v>
      </c>
      <c r="AB37" s="187">
        <v>0</v>
      </c>
      <c r="AC37" s="177"/>
      <c r="AD37" s="27">
        <f>SUM(C37:AB37)</f>
        <v>28</v>
      </c>
      <c r="AE37" s="11"/>
      <c r="AF37" s="47"/>
      <c r="AG37" s="47"/>
      <c r="AH37" s="47"/>
    </row>
    <row r="38" spans="1:34" ht="15.6" customHeight="1" x14ac:dyDescent="0.2">
      <c r="A38" s="210" t="s">
        <v>48</v>
      </c>
      <c r="B38" s="24" t="s">
        <v>8</v>
      </c>
      <c r="C38" s="173">
        <f>C37</f>
        <v>1</v>
      </c>
      <c r="D38" s="188">
        <f t="shared" ref="D38" si="66">C38-D36+D37</f>
        <v>1</v>
      </c>
      <c r="E38" s="188">
        <f t="shared" ref="E38" si="67">D38-E36+E37</f>
        <v>3</v>
      </c>
      <c r="F38" s="188">
        <f t="shared" ref="F38" si="68">E38-F36+F37</f>
        <v>3</v>
      </c>
      <c r="G38" s="188">
        <f t="shared" ref="G38" si="69">F38-G36+G37</f>
        <v>4</v>
      </c>
      <c r="H38" s="188">
        <f t="shared" ref="H38" si="70">G38-H36+H37</f>
        <v>5</v>
      </c>
      <c r="I38" s="178">
        <f t="shared" ref="I38" si="71">H38-I36+I37</f>
        <v>7</v>
      </c>
      <c r="J38" s="85" t="s">
        <v>66</v>
      </c>
      <c r="K38" s="85" t="s">
        <v>66</v>
      </c>
      <c r="L38" s="188">
        <f>I38-L36+L37</f>
        <v>8</v>
      </c>
      <c r="M38" s="188">
        <f t="shared" ref="M38" si="72">L38-M36+M37</f>
        <v>10</v>
      </c>
      <c r="N38" s="188">
        <f t="shared" ref="N38" si="73">M38-N36+N37</f>
        <v>12</v>
      </c>
      <c r="O38" s="188">
        <f t="shared" ref="O38" si="74">N38-O36+O37</f>
        <v>17</v>
      </c>
      <c r="P38" s="188">
        <f t="shared" ref="P38" si="75">O38-P36+P37</f>
        <v>17</v>
      </c>
      <c r="Q38" s="188">
        <f t="shared" ref="Q38" si="76">P38-Q36+Q37</f>
        <v>15</v>
      </c>
      <c r="R38" s="188">
        <f t="shared" ref="R38" si="77">Q38-R36+R37</f>
        <v>12</v>
      </c>
      <c r="S38" s="188">
        <f t="shared" ref="S38" si="78">R38-S36+S37</f>
        <v>15</v>
      </c>
      <c r="T38" s="188">
        <f t="shared" ref="T38" si="79">S38-T36+T37</f>
        <v>13</v>
      </c>
      <c r="U38" s="188">
        <f t="shared" ref="U38" si="80">T38-U36+U37</f>
        <v>16</v>
      </c>
      <c r="V38" s="188">
        <f t="shared" ref="V38" si="81">U38-V36+V37</f>
        <v>16</v>
      </c>
      <c r="W38" s="188">
        <f t="shared" ref="W38" si="82">V38-W36+W37</f>
        <v>15</v>
      </c>
      <c r="X38" s="188">
        <f t="shared" ref="X38" si="83">W38-X36+X37</f>
        <v>14</v>
      </c>
      <c r="Y38" s="188">
        <f t="shared" ref="Y38" si="84">X38-Y36+Y37</f>
        <v>14</v>
      </c>
      <c r="Z38" s="188">
        <f t="shared" ref="Z38" si="85">Y38-Z36+Z37</f>
        <v>13</v>
      </c>
      <c r="AA38" s="188">
        <f t="shared" ref="AA38" si="86">Z38-AA36+AA37</f>
        <v>8</v>
      </c>
      <c r="AB38" s="188">
        <f t="shared" ref="AB38" si="87">AA38-AB36+AB37</f>
        <v>2</v>
      </c>
      <c r="AC38" s="180">
        <f>AB38-AC36</f>
        <v>0</v>
      </c>
      <c r="AD38" s="28"/>
      <c r="AE38" s="3">
        <f>MAX(C38:AC38)</f>
        <v>17</v>
      </c>
      <c r="AF38" s="47"/>
      <c r="AG38" s="47"/>
      <c r="AH38" s="47"/>
    </row>
    <row r="39" spans="1:34" ht="15.6" customHeight="1" x14ac:dyDescent="0.2">
      <c r="A39" s="211"/>
      <c r="B39" s="24" t="s">
        <v>9</v>
      </c>
      <c r="C39" s="202"/>
      <c r="D39" s="203"/>
      <c r="E39" s="203"/>
      <c r="F39" s="203"/>
      <c r="G39" s="203"/>
      <c r="H39" s="181">
        <v>13.14</v>
      </c>
      <c r="I39" s="203"/>
      <c r="J39" s="203"/>
      <c r="K39" s="203"/>
      <c r="L39" s="203"/>
      <c r="M39" s="203"/>
      <c r="N39" s="203"/>
      <c r="O39" s="181">
        <v>13.25</v>
      </c>
      <c r="P39" s="203"/>
      <c r="Q39" s="203"/>
      <c r="R39" s="204"/>
      <c r="S39" s="181">
        <v>13.31</v>
      </c>
      <c r="T39" s="203"/>
      <c r="U39" s="203"/>
      <c r="V39" s="203"/>
      <c r="W39" s="203"/>
      <c r="X39" s="181">
        <v>13.37</v>
      </c>
      <c r="Y39" s="203"/>
      <c r="Z39" s="203"/>
      <c r="AA39" s="203"/>
      <c r="AB39" s="203"/>
      <c r="AC39" s="205">
        <v>13.44</v>
      </c>
      <c r="AD39" s="29">
        <v>36</v>
      </c>
      <c r="AE39" s="11"/>
      <c r="AF39" s="47"/>
      <c r="AG39" s="47"/>
      <c r="AH39" s="47"/>
    </row>
    <row r="40" spans="1:34" ht="15.6" customHeight="1" x14ac:dyDescent="0.2">
      <c r="A40" s="212"/>
      <c r="B40" s="25" t="s">
        <v>10</v>
      </c>
      <c r="C40" s="206">
        <v>13.08</v>
      </c>
      <c r="D40" s="207"/>
      <c r="E40" s="207"/>
      <c r="F40" s="207"/>
      <c r="G40" s="207"/>
      <c r="H40" s="182">
        <f>H39</f>
        <v>13.14</v>
      </c>
      <c r="I40" s="207"/>
      <c r="J40" s="203"/>
      <c r="K40" s="203"/>
      <c r="L40" s="207"/>
      <c r="M40" s="207"/>
      <c r="N40" s="207"/>
      <c r="O40" s="182">
        <f>O39</f>
        <v>13.25</v>
      </c>
      <c r="P40" s="207"/>
      <c r="Q40" s="207"/>
      <c r="R40" s="208"/>
      <c r="S40" s="182">
        <f>S39</f>
        <v>13.31</v>
      </c>
      <c r="T40" s="207"/>
      <c r="U40" s="207"/>
      <c r="V40" s="207"/>
      <c r="W40" s="207"/>
      <c r="X40" s="182">
        <f>X39</f>
        <v>13.37</v>
      </c>
      <c r="Y40" s="207"/>
      <c r="Z40" s="207"/>
      <c r="AA40" s="207"/>
      <c r="AB40" s="203"/>
      <c r="AC40" s="209"/>
      <c r="AD40" s="28"/>
      <c r="AE40" s="12"/>
      <c r="AF40" s="47"/>
      <c r="AG40" s="47"/>
      <c r="AH40" s="47"/>
    </row>
    <row r="41" spans="1:34" ht="15.6" customHeight="1" thickBot="1" x14ac:dyDescent="0.25">
      <c r="A41" s="49">
        <v>209</v>
      </c>
      <c r="B41" s="49" t="s">
        <v>11</v>
      </c>
      <c r="C41" s="56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1"/>
      <c r="AD41" s="52"/>
      <c r="AE41" s="3"/>
      <c r="AF41" s="47"/>
      <c r="AG41" s="47"/>
      <c r="AH41" s="47"/>
    </row>
    <row r="42" spans="1:34" ht="15.6" customHeight="1" x14ac:dyDescent="0.2">
      <c r="A42" s="55"/>
      <c r="B42" s="22" t="s">
        <v>5</v>
      </c>
      <c r="C42" s="168"/>
      <c r="D42" s="186">
        <v>0</v>
      </c>
      <c r="E42" s="186">
        <v>0</v>
      </c>
      <c r="F42" s="186">
        <v>0</v>
      </c>
      <c r="G42" s="186">
        <v>0</v>
      </c>
      <c r="H42" s="186">
        <v>3</v>
      </c>
      <c r="I42" s="169">
        <v>4</v>
      </c>
      <c r="J42" s="74" t="s">
        <v>66</v>
      </c>
      <c r="K42" s="74" t="s">
        <v>66</v>
      </c>
      <c r="L42" s="171">
        <v>0</v>
      </c>
      <c r="M42" s="186">
        <v>1</v>
      </c>
      <c r="N42" s="186">
        <v>2</v>
      </c>
      <c r="O42" s="186">
        <v>3</v>
      </c>
      <c r="P42" s="186">
        <v>2</v>
      </c>
      <c r="Q42" s="186">
        <v>2</v>
      </c>
      <c r="R42" s="186">
        <v>2</v>
      </c>
      <c r="S42" s="186">
        <v>2</v>
      </c>
      <c r="T42" s="186">
        <v>9</v>
      </c>
      <c r="U42" s="186">
        <v>2</v>
      </c>
      <c r="V42" s="186">
        <v>0</v>
      </c>
      <c r="W42" s="186">
        <v>2</v>
      </c>
      <c r="X42" s="186">
        <v>0</v>
      </c>
      <c r="Y42" s="186">
        <v>0</v>
      </c>
      <c r="Z42" s="186">
        <v>2</v>
      </c>
      <c r="AA42" s="186">
        <v>2</v>
      </c>
      <c r="AB42" s="186">
        <v>12</v>
      </c>
      <c r="AC42" s="172">
        <v>0</v>
      </c>
      <c r="AD42" s="26" t="s">
        <v>6</v>
      </c>
      <c r="AE42" s="43"/>
      <c r="AF42" s="47"/>
      <c r="AG42" s="47"/>
      <c r="AH42" s="47"/>
    </row>
    <row r="43" spans="1:34" ht="15.6" customHeight="1" x14ac:dyDescent="0.2">
      <c r="A43" s="23">
        <v>14.03</v>
      </c>
      <c r="B43" s="24" t="s">
        <v>7</v>
      </c>
      <c r="C43" s="173">
        <v>0</v>
      </c>
      <c r="D43" s="187">
        <v>1</v>
      </c>
      <c r="E43" s="187">
        <v>2</v>
      </c>
      <c r="F43" s="187">
        <v>8</v>
      </c>
      <c r="G43" s="187">
        <v>2</v>
      </c>
      <c r="H43" s="187">
        <v>9</v>
      </c>
      <c r="I43" s="174">
        <v>5</v>
      </c>
      <c r="J43" s="80" t="s">
        <v>66</v>
      </c>
      <c r="K43" s="80" t="s">
        <v>66</v>
      </c>
      <c r="L43" s="176">
        <v>2</v>
      </c>
      <c r="M43" s="187">
        <v>2</v>
      </c>
      <c r="N43" s="187">
        <v>5</v>
      </c>
      <c r="O43" s="187">
        <v>4</v>
      </c>
      <c r="P43" s="187">
        <v>0</v>
      </c>
      <c r="Q43" s="187">
        <v>1</v>
      </c>
      <c r="R43" s="187">
        <v>4</v>
      </c>
      <c r="S43" s="187">
        <v>5</v>
      </c>
      <c r="T43" s="187">
        <v>0</v>
      </c>
      <c r="U43" s="187">
        <v>0</v>
      </c>
      <c r="V43" s="187">
        <v>0</v>
      </c>
      <c r="W43" s="187">
        <v>0</v>
      </c>
      <c r="X43" s="187">
        <v>0</v>
      </c>
      <c r="Y43" s="187">
        <v>0</v>
      </c>
      <c r="Z43" s="187">
        <v>0</v>
      </c>
      <c r="AA43" s="187">
        <v>0</v>
      </c>
      <c r="AB43" s="187">
        <v>0</v>
      </c>
      <c r="AC43" s="177"/>
      <c r="AD43" s="27">
        <f>SUM(C43:AB43)</f>
        <v>50</v>
      </c>
      <c r="AE43" s="11"/>
      <c r="AF43" s="47"/>
      <c r="AG43" s="47"/>
      <c r="AH43" s="47"/>
    </row>
    <row r="44" spans="1:34" ht="15.6" customHeight="1" x14ac:dyDescent="0.2">
      <c r="A44" s="210" t="s">
        <v>48</v>
      </c>
      <c r="B44" s="24" t="s">
        <v>8</v>
      </c>
      <c r="C44" s="173">
        <f>C43</f>
        <v>0</v>
      </c>
      <c r="D44" s="188">
        <f t="shared" ref="D44" si="88">C44-D42+D43</f>
        <v>1</v>
      </c>
      <c r="E44" s="188">
        <f t="shared" ref="E44" si="89">D44-E42+E43</f>
        <v>3</v>
      </c>
      <c r="F44" s="188">
        <f t="shared" ref="F44" si="90">E44-F42+F43</f>
        <v>11</v>
      </c>
      <c r="G44" s="188">
        <f t="shared" ref="G44" si="91">F44-G42+G43</f>
        <v>13</v>
      </c>
      <c r="H44" s="188">
        <f t="shared" ref="H44" si="92">G44-H42+H43</f>
        <v>19</v>
      </c>
      <c r="I44" s="178">
        <f t="shared" ref="I44" si="93">H44-I42+I43</f>
        <v>20</v>
      </c>
      <c r="J44" s="85" t="s">
        <v>66</v>
      </c>
      <c r="K44" s="85" t="s">
        <v>66</v>
      </c>
      <c r="L44" s="188">
        <f>I44-L42+L43</f>
        <v>22</v>
      </c>
      <c r="M44" s="188">
        <f t="shared" ref="M44" si="94">L44-M42+M43</f>
        <v>23</v>
      </c>
      <c r="N44" s="188">
        <f t="shared" ref="N44" si="95">M44-N42+N43</f>
        <v>26</v>
      </c>
      <c r="O44" s="188">
        <f t="shared" ref="O44" si="96">N44-O42+O43</f>
        <v>27</v>
      </c>
      <c r="P44" s="188">
        <f t="shared" ref="P44" si="97">O44-P42+P43</f>
        <v>25</v>
      </c>
      <c r="Q44" s="188">
        <f t="shared" ref="Q44" si="98">P44-Q42+Q43</f>
        <v>24</v>
      </c>
      <c r="R44" s="188">
        <f t="shared" ref="R44" si="99">Q44-R42+R43</f>
        <v>26</v>
      </c>
      <c r="S44" s="188">
        <f t="shared" ref="S44" si="100">R44-S42+S43</f>
        <v>29</v>
      </c>
      <c r="T44" s="188">
        <f t="shared" ref="T44" si="101">S44-T42+T43</f>
        <v>20</v>
      </c>
      <c r="U44" s="188">
        <f t="shared" ref="U44" si="102">T44-U42+U43</f>
        <v>18</v>
      </c>
      <c r="V44" s="188">
        <f t="shared" ref="V44" si="103">U44-V42+V43</f>
        <v>18</v>
      </c>
      <c r="W44" s="188">
        <f t="shared" ref="W44" si="104">V44-W42+W43</f>
        <v>16</v>
      </c>
      <c r="X44" s="188">
        <f t="shared" ref="X44" si="105">W44-X42+X43</f>
        <v>16</v>
      </c>
      <c r="Y44" s="188">
        <f t="shared" ref="Y44" si="106">X44-Y42+Y43</f>
        <v>16</v>
      </c>
      <c r="Z44" s="188">
        <f t="shared" ref="Z44" si="107">Y44-Z42+Z43</f>
        <v>14</v>
      </c>
      <c r="AA44" s="188">
        <f t="shared" ref="AA44" si="108">Z44-AA42+AA43</f>
        <v>12</v>
      </c>
      <c r="AB44" s="188">
        <f t="shared" ref="AB44" si="109">AA44-AB42+AB43</f>
        <v>0</v>
      </c>
      <c r="AC44" s="180">
        <f>AB44-AC42</f>
        <v>0</v>
      </c>
      <c r="AD44" s="28"/>
      <c r="AE44" s="3">
        <f>MAX(C44:AC44)</f>
        <v>29</v>
      </c>
      <c r="AF44" s="47"/>
      <c r="AG44" s="47"/>
      <c r="AH44" s="47"/>
    </row>
    <row r="45" spans="1:34" ht="15.6" customHeight="1" x14ac:dyDescent="0.2">
      <c r="A45" s="211"/>
      <c r="B45" s="24" t="s">
        <v>9</v>
      </c>
      <c r="C45" s="202"/>
      <c r="D45" s="203"/>
      <c r="E45" s="203"/>
      <c r="F45" s="203"/>
      <c r="G45" s="203"/>
      <c r="H45" s="181">
        <v>14.1</v>
      </c>
      <c r="I45" s="203"/>
      <c r="J45" s="203"/>
      <c r="K45" s="203"/>
      <c r="L45" s="203"/>
      <c r="M45" s="203"/>
      <c r="N45" s="203"/>
      <c r="O45" s="181">
        <v>14.2</v>
      </c>
      <c r="P45" s="203"/>
      <c r="Q45" s="203"/>
      <c r="R45" s="204"/>
      <c r="S45" s="181">
        <v>14.25</v>
      </c>
      <c r="T45" s="203"/>
      <c r="U45" s="203"/>
      <c r="V45" s="203"/>
      <c r="W45" s="203"/>
      <c r="X45" s="181">
        <v>14.31</v>
      </c>
      <c r="Y45" s="203"/>
      <c r="Z45" s="203"/>
      <c r="AA45" s="203"/>
      <c r="AB45" s="203"/>
      <c r="AC45" s="205">
        <v>14.39</v>
      </c>
      <c r="AD45" s="29">
        <v>36</v>
      </c>
      <c r="AE45" s="11"/>
      <c r="AF45" s="47"/>
      <c r="AG45" s="47"/>
      <c r="AH45" s="47"/>
    </row>
    <row r="46" spans="1:34" ht="15.6" customHeight="1" x14ac:dyDescent="0.2">
      <c r="A46" s="212"/>
      <c r="B46" s="25" t="s">
        <v>10</v>
      </c>
      <c r="C46" s="206">
        <v>14.03</v>
      </c>
      <c r="D46" s="207"/>
      <c r="E46" s="207"/>
      <c r="F46" s="207"/>
      <c r="G46" s="207"/>
      <c r="H46" s="182">
        <f>H45</f>
        <v>14.1</v>
      </c>
      <c r="I46" s="207"/>
      <c r="J46" s="203"/>
      <c r="K46" s="203"/>
      <c r="L46" s="207"/>
      <c r="M46" s="207"/>
      <c r="N46" s="207"/>
      <c r="O46" s="182">
        <f>O45</f>
        <v>14.2</v>
      </c>
      <c r="P46" s="207"/>
      <c r="Q46" s="207"/>
      <c r="R46" s="208"/>
      <c r="S46" s="182">
        <f>S45</f>
        <v>14.25</v>
      </c>
      <c r="T46" s="207"/>
      <c r="U46" s="207"/>
      <c r="V46" s="207"/>
      <c r="W46" s="207"/>
      <c r="X46" s="182">
        <f>X45</f>
        <v>14.31</v>
      </c>
      <c r="Y46" s="207"/>
      <c r="Z46" s="207"/>
      <c r="AA46" s="207"/>
      <c r="AB46" s="203"/>
      <c r="AC46" s="209"/>
      <c r="AD46" s="28"/>
      <c r="AE46" s="12"/>
      <c r="AF46" s="47"/>
      <c r="AG46" s="47"/>
      <c r="AH46" s="47"/>
    </row>
    <row r="47" spans="1:34" ht="15.6" customHeight="1" thickBot="1" x14ac:dyDescent="0.25">
      <c r="A47" s="49">
        <v>219</v>
      </c>
      <c r="B47" s="49" t="s">
        <v>11</v>
      </c>
      <c r="C47" s="56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1"/>
      <c r="AD47" s="52"/>
      <c r="AE47" s="3"/>
      <c r="AF47" s="47"/>
      <c r="AG47" s="47"/>
      <c r="AH47" s="47"/>
    </row>
    <row r="48" spans="1:34" ht="15.6" customHeight="1" x14ac:dyDescent="0.2">
      <c r="A48" s="55"/>
      <c r="B48" s="22" t="s">
        <v>5</v>
      </c>
      <c r="C48" s="168"/>
      <c r="D48" s="186">
        <v>0</v>
      </c>
      <c r="E48" s="186">
        <v>0</v>
      </c>
      <c r="F48" s="186">
        <v>0</v>
      </c>
      <c r="G48" s="186">
        <v>2</v>
      </c>
      <c r="H48" s="186">
        <v>0</v>
      </c>
      <c r="I48" s="169">
        <v>0</v>
      </c>
      <c r="J48" s="74" t="s">
        <v>66</v>
      </c>
      <c r="K48" s="74" t="s">
        <v>66</v>
      </c>
      <c r="L48" s="171">
        <v>0</v>
      </c>
      <c r="M48" s="186">
        <v>0</v>
      </c>
      <c r="N48" s="186">
        <v>3</v>
      </c>
      <c r="O48" s="186">
        <v>1</v>
      </c>
      <c r="P48" s="186">
        <v>0</v>
      </c>
      <c r="Q48" s="186">
        <v>1</v>
      </c>
      <c r="R48" s="186">
        <v>1</v>
      </c>
      <c r="S48" s="186">
        <v>0</v>
      </c>
      <c r="T48" s="186">
        <v>0</v>
      </c>
      <c r="U48" s="186">
        <v>0</v>
      </c>
      <c r="V48" s="186">
        <v>1</v>
      </c>
      <c r="W48" s="186">
        <v>0</v>
      </c>
      <c r="X48" s="186">
        <v>1</v>
      </c>
      <c r="Y48" s="186">
        <v>1</v>
      </c>
      <c r="Z48" s="186">
        <v>0</v>
      </c>
      <c r="AA48" s="186">
        <v>1</v>
      </c>
      <c r="AB48" s="186">
        <v>0</v>
      </c>
      <c r="AC48" s="172">
        <v>5</v>
      </c>
      <c r="AD48" s="26" t="s">
        <v>6</v>
      </c>
      <c r="AE48" s="43"/>
      <c r="AF48" s="47"/>
      <c r="AG48" s="47"/>
      <c r="AH48" s="47"/>
    </row>
    <row r="49" spans="1:34" ht="15.6" customHeight="1" x14ac:dyDescent="0.2">
      <c r="A49" s="23">
        <v>18.04</v>
      </c>
      <c r="B49" s="24" t="s">
        <v>7</v>
      </c>
      <c r="C49" s="173">
        <v>1</v>
      </c>
      <c r="D49" s="187">
        <v>0</v>
      </c>
      <c r="E49" s="187">
        <v>3</v>
      </c>
      <c r="F49" s="187">
        <v>1</v>
      </c>
      <c r="G49" s="187">
        <v>0</v>
      </c>
      <c r="H49" s="187">
        <v>4</v>
      </c>
      <c r="I49" s="174">
        <v>2</v>
      </c>
      <c r="J49" s="80" t="s">
        <v>66</v>
      </c>
      <c r="K49" s="80" t="s">
        <v>66</v>
      </c>
      <c r="L49" s="176">
        <v>1</v>
      </c>
      <c r="M49" s="187">
        <v>1</v>
      </c>
      <c r="N49" s="187">
        <v>1</v>
      </c>
      <c r="O49" s="187">
        <v>2</v>
      </c>
      <c r="P49" s="187">
        <v>0</v>
      </c>
      <c r="Q49" s="187">
        <v>0</v>
      </c>
      <c r="R49" s="187">
        <v>0</v>
      </c>
      <c r="S49" s="187">
        <v>0</v>
      </c>
      <c r="T49" s="187">
        <v>1</v>
      </c>
      <c r="U49" s="187">
        <v>0</v>
      </c>
      <c r="V49" s="187">
        <v>0</v>
      </c>
      <c r="W49" s="187">
        <v>0</v>
      </c>
      <c r="X49" s="187">
        <v>0</v>
      </c>
      <c r="Y49" s="187">
        <v>0</v>
      </c>
      <c r="Z49" s="187">
        <v>0</v>
      </c>
      <c r="AA49" s="187">
        <v>0</v>
      </c>
      <c r="AB49" s="187">
        <v>0</v>
      </c>
      <c r="AC49" s="177"/>
      <c r="AD49" s="27">
        <f>SUM(C49:AB49)</f>
        <v>17</v>
      </c>
      <c r="AE49" s="11"/>
      <c r="AF49" s="47"/>
      <c r="AG49" s="47"/>
      <c r="AH49" s="47"/>
    </row>
    <row r="50" spans="1:34" ht="15.6" customHeight="1" x14ac:dyDescent="0.2">
      <c r="A50" s="210" t="s">
        <v>48</v>
      </c>
      <c r="B50" s="24" t="s">
        <v>8</v>
      </c>
      <c r="C50" s="173">
        <f>C49</f>
        <v>1</v>
      </c>
      <c r="D50" s="188">
        <f t="shared" ref="D50" si="110">C50-D48+D49</f>
        <v>1</v>
      </c>
      <c r="E50" s="188">
        <f t="shared" ref="E50" si="111">D50-E48+E49</f>
        <v>4</v>
      </c>
      <c r="F50" s="188">
        <f t="shared" ref="F50" si="112">E50-F48+F49</f>
        <v>5</v>
      </c>
      <c r="G50" s="188">
        <f t="shared" ref="G50" si="113">F50-G48+G49</f>
        <v>3</v>
      </c>
      <c r="H50" s="188">
        <f t="shared" ref="H50" si="114">G50-H48+H49</f>
        <v>7</v>
      </c>
      <c r="I50" s="178">
        <f t="shared" ref="I50" si="115">H50-I48+I49</f>
        <v>9</v>
      </c>
      <c r="J50" s="85" t="s">
        <v>66</v>
      </c>
      <c r="K50" s="85" t="s">
        <v>66</v>
      </c>
      <c r="L50" s="188">
        <f>I50-L48+L49</f>
        <v>10</v>
      </c>
      <c r="M50" s="188">
        <f t="shared" ref="M50" si="116">L50-M48+M49</f>
        <v>11</v>
      </c>
      <c r="N50" s="188">
        <f t="shared" ref="N50" si="117">M50-N48+N49</f>
        <v>9</v>
      </c>
      <c r="O50" s="188">
        <f t="shared" ref="O50" si="118">N50-O48+O49</f>
        <v>10</v>
      </c>
      <c r="P50" s="188">
        <f t="shared" ref="P50" si="119">O50-P48+P49</f>
        <v>10</v>
      </c>
      <c r="Q50" s="188">
        <f t="shared" ref="Q50" si="120">P50-Q48+Q49</f>
        <v>9</v>
      </c>
      <c r="R50" s="188">
        <f t="shared" ref="R50" si="121">Q50-R48+R49</f>
        <v>8</v>
      </c>
      <c r="S50" s="188">
        <f t="shared" ref="S50" si="122">R50-S48+S49</f>
        <v>8</v>
      </c>
      <c r="T50" s="188">
        <f t="shared" ref="T50" si="123">S50-T48+T49</f>
        <v>9</v>
      </c>
      <c r="U50" s="188">
        <f t="shared" ref="U50" si="124">T50-U48+U49</f>
        <v>9</v>
      </c>
      <c r="V50" s="188">
        <f t="shared" ref="V50" si="125">U50-V48+V49</f>
        <v>8</v>
      </c>
      <c r="W50" s="188">
        <f t="shared" ref="W50" si="126">V50-W48+W49</f>
        <v>8</v>
      </c>
      <c r="X50" s="188">
        <f t="shared" ref="X50" si="127">W50-X48+X49</f>
        <v>7</v>
      </c>
      <c r="Y50" s="188">
        <f t="shared" ref="Y50" si="128">X50-Y48+Y49</f>
        <v>6</v>
      </c>
      <c r="Z50" s="188">
        <f t="shared" ref="Z50" si="129">Y50-Z48+Z49</f>
        <v>6</v>
      </c>
      <c r="AA50" s="188">
        <f t="shared" ref="AA50" si="130">Z50-AA48+AA49</f>
        <v>5</v>
      </c>
      <c r="AB50" s="188">
        <f t="shared" ref="AB50" si="131">AA50-AB48+AB49</f>
        <v>5</v>
      </c>
      <c r="AC50" s="180">
        <f>AB50-AC48</f>
        <v>0</v>
      </c>
      <c r="AD50" s="28"/>
      <c r="AE50" s="3">
        <f>MAX(C50:AC50)</f>
        <v>11</v>
      </c>
      <c r="AF50" s="47"/>
      <c r="AG50" s="47"/>
      <c r="AH50" s="47"/>
    </row>
    <row r="51" spans="1:34" ht="15.6" customHeight="1" x14ac:dyDescent="0.2">
      <c r="A51" s="211"/>
      <c r="B51" s="24" t="s">
        <v>9</v>
      </c>
      <c r="C51" s="202"/>
      <c r="D51" s="203"/>
      <c r="E51" s="203"/>
      <c r="F51" s="203"/>
      <c r="G51" s="203"/>
      <c r="H51" s="181">
        <v>18.12</v>
      </c>
      <c r="I51" s="203"/>
      <c r="J51" s="203"/>
      <c r="K51" s="203"/>
      <c r="L51" s="203"/>
      <c r="M51" s="203"/>
      <c r="N51" s="203"/>
      <c r="O51" s="181">
        <v>18.21</v>
      </c>
      <c r="P51" s="203"/>
      <c r="Q51" s="203"/>
      <c r="R51" s="204"/>
      <c r="S51" s="181">
        <v>18.260000000000002</v>
      </c>
      <c r="T51" s="203"/>
      <c r="U51" s="203"/>
      <c r="V51" s="203"/>
      <c r="W51" s="203"/>
      <c r="X51" s="181">
        <v>18.3</v>
      </c>
      <c r="Y51" s="203"/>
      <c r="Z51" s="203"/>
      <c r="AA51" s="203"/>
      <c r="AB51" s="203"/>
      <c r="AC51" s="205">
        <v>18.420000000000002</v>
      </c>
      <c r="AD51" s="29">
        <v>38</v>
      </c>
      <c r="AE51" s="11"/>
      <c r="AF51" s="47"/>
      <c r="AG51" s="47"/>
      <c r="AH51" s="47"/>
    </row>
    <row r="52" spans="1:34" ht="15.6" customHeight="1" x14ac:dyDescent="0.2">
      <c r="A52" s="212"/>
      <c r="B52" s="25" t="s">
        <v>10</v>
      </c>
      <c r="C52" s="206">
        <v>18.04</v>
      </c>
      <c r="D52" s="207"/>
      <c r="E52" s="207"/>
      <c r="F52" s="207"/>
      <c r="G52" s="207"/>
      <c r="H52" s="182">
        <f>H51</f>
        <v>18.12</v>
      </c>
      <c r="I52" s="207"/>
      <c r="J52" s="203"/>
      <c r="K52" s="203"/>
      <c r="L52" s="207"/>
      <c r="M52" s="207"/>
      <c r="N52" s="207"/>
      <c r="O52" s="182">
        <f>O51</f>
        <v>18.21</v>
      </c>
      <c r="P52" s="207"/>
      <c r="Q52" s="207"/>
      <c r="R52" s="208"/>
      <c r="S52" s="182">
        <f>S51</f>
        <v>18.260000000000002</v>
      </c>
      <c r="T52" s="207"/>
      <c r="U52" s="207"/>
      <c r="V52" s="207"/>
      <c r="W52" s="207"/>
      <c r="X52" s="182">
        <f>X51</f>
        <v>18.3</v>
      </c>
      <c r="Y52" s="207"/>
      <c r="Z52" s="207"/>
      <c r="AA52" s="207"/>
      <c r="AB52" s="203"/>
      <c r="AC52" s="209"/>
      <c r="AD52" s="28"/>
      <c r="AE52" s="12"/>
      <c r="AF52" s="47"/>
      <c r="AG52" s="47"/>
      <c r="AH52" s="47"/>
    </row>
    <row r="53" spans="1:34" ht="15.6" customHeight="1" thickBot="1" x14ac:dyDescent="0.25">
      <c r="A53" s="49">
        <v>217</v>
      </c>
      <c r="B53" s="49" t="s">
        <v>11</v>
      </c>
      <c r="C53" s="56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1"/>
      <c r="AD53" s="52"/>
      <c r="AE53" s="3"/>
      <c r="AF53" s="47"/>
      <c r="AG53" s="47"/>
      <c r="AH53" s="47"/>
    </row>
    <row r="54" spans="1:34" ht="15.6" customHeight="1" x14ac:dyDescent="0.2">
      <c r="A54" s="55"/>
      <c r="B54" s="22" t="s">
        <v>5</v>
      </c>
      <c r="C54" s="168"/>
      <c r="D54" s="186">
        <v>0</v>
      </c>
      <c r="E54" s="186">
        <v>0</v>
      </c>
      <c r="F54" s="186">
        <v>0</v>
      </c>
      <c r="G54" s="186">
        <v>0</v>
      </c>
      <c r="H54" s="186">
        <v>0</v>
      </c>
      <c r="I54" s="169">
        <v>0</v>
      </c>
      <c r="J54" s="74" t="s">
        <v>66</v>
      </c>
      <c r="K54" s="74" t="s">
        <v>66</v>
      </c>
      <c r="L54" s="171">
        <v>1</v>
      </c>
      <c r="M54" s="186">
        <v>0</v>
      </c>
      <c r="N54" s="186">
        <v>0</v>
      </c>
      <c r="O54" s="186">
        <v>0</v>
      </c>
      <c r="P54" s="186">
        <v>0</v>
      </c>
      <c r="Q54" s="186">
        <v>1</v>
      </c>
      <c r="R54" s="186">
        <v>0</v>
      </c>
      <c r="S54" s="186">
        <v>1</v>
      </c>
      <c r="T54" s="186">
        <v>0</v>
      </c>
      <c r="U54" s="186">
        <v>0</v>
      </c>
      <c r="V54" s="186">
        <v>0</v>
      </c>
      <c r="W54" s="186">
        <v>0</v>
      </c>
      <c r="X54" s="186">
        <v>0</v>
      </c>
      <c r="Y54" s="186">
        <v>0</v>
      </c>
      <c r="Z54" s="186">
        <v>2</v>
      </c>
      <c r="AA54" s="186">
        <v>1</v>
      </c>
      <c r="AB54" s="186">
        <v>0</v>
      </c>
      <c r="AC54" s="172">
        <v>0</v>
      </c>
      <c r="AD54" s="26" t="s">
        <v>6</v>
      </c>
      <c r="AE54" s="43"/>
      <c r="AF54" s="47"/>
      <c r="AG54" s="47"/>
      <c r="AH54" s="47"/>
    </row>
    <row r="55" spans="1:34" ht="15.6" customHeight="1" x14ac:dyDescent="0.2">
      <c r="A55" s="23">
        <v>21.12</v>
      </c>
      <c r="B55" s="24" t="s">
        <v>7</v>
      </c>
      <c r="C55" s="173">
        <v>1</v>
      </c>
      <c r="D55" s="187">
        <v>0</v>
      </c>
      <c r="E55" s="187">
        <v>1</v>
      </c>
      <c r="F55" s="187">
        <v>1</v>
      </c>
      <c r="G55" s="187">
        <v>0</v>
      </c>
      <c r="H55" s="187">
        <v>0</v>
      </c>
      <c r="I55" s="174">
        <v>1</v>
      </c>
      <c r="J55" s="80" t="s">
        <v>66</v>
      </c>
      <c r="K55" s="80" t="s">
        <v>66</v>
      </c>
      <c r="L55" s="176">
        <v>0</v>
      </c>
      <c r="M55" s="187">
        <v>0</v>
      </c>
      <c r="N55" s="187">
        <v>0</v>
      </c>
      <c r="O55" s="187">
        <v>1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1</v>
      </c>
      <c r="V55" s="187">
        <v>0</v>
      </c>
      <c r="W55" s="187">
        <v>0</v>
      </c>
      <c r="X55" s="187">
        <v>0</v>
      </c>
      <c r="Y55" s="187">
        <v>0</v>
      </c>
      <c r="Z55" s="187">
        <v>0</v>
      </c>
      <c r="AA55" s="187">
        <v>0</v>
      </c>
      <c r="AB55" s="187">
        <v>0</v>
      </c>
      <c r="AC55" s="177"/>
      <c r="AD55" s="27">
        <f>SUM(C55:AB55)</f>
        <v>6</v>
      </c>
      <c r="AE55" s="11"/>
      <c r="AF55" s="47"/>
      <c r="AG55" s="47"/>
      <c r="AH55" s="47"/>
    </row>
    <row r="56" spans="1:34" ht="15.6" customHeight="1" x14ac:dyDescent="0.2">
      <c r="A56" s="210" t="s">
        <v>48</v>
      </c>
      <c r="B56" s="24" t="s">
        <v>8</v>
      </c>
      <c r="C56" s="173">
        <f>C55</f>
        <v>1</v>
      </c>
      <c r="D56" s="188">
        <f t="shared" ref="D56" si="132">C56-D54+D55</f>
        <v>1</v>
      </c>
      <c r="E56" s="188">
        <f t="shared" ref="E56" si="133">D56-E54+E55</f>
        <v>2</v>
      </c>
      <c r="F56" s="188">
        <f t="shared" ref="F56" si="134">E56-F54+F55</f>
        <v>3</v>
      </c>
      <c r="G56" s="188">
        <f t="shared" ref="G56" si="135">F56-G54+G55</f>
        <v>3</v>
      </c>
      <c r="H56" s="188">
        <f t="shared" ref="H56" si="136">G56-H54+H55</f>
        <v>3</v>
      </c>
      <c r="I56" s="178">
        <f t="shared" ref="I56" si="137">H56-I54+I55</f>
        <v>4</v>
      </c>
      <c r="J56" s="85" t="s">
        <v>66</v>
      </c>
      <c r="K56" s="85" t="s">
        <v>66</v>
      </c>
      <c r="L56" s="188">
        <f>I56-L54+L55</f>
        <v>3</v>
      </c>
      <c r="M56" s="188">
        <f t="shared" ref="M56" si="138">L56-M54+M55</f>
        <v>3</v>
      </c>
      <c r="N56" s="188">
        <f t="shared" ref="N56" si="139">M56-N54+N55</f>
        <v>3</v>
      </c>
      <c r="O56" s="188">
        <f t="shared" ref="O56" si="140">N56-O54+O55</f>
        <v>4</v>
      </c>
      <c r="P56" s="188">
        <f t="shared" ref="P56" si="141">O56-P54+P55</f>
        <v>4</v>
      </c>
      <c r="Q56" s="188">
        <f t="shared" ref="Q56" si="142">P56-Q54+Q55</f>
        <v>3</v>
      </c>
      <c r="R56" s="188">
        <f t="shared" ref="R56" si="143">Q56-R54+R55</f>
        <v>3</v>
      </c>
      <c r="S56" s="188">
        <f t="shared" ref="S56" si="144">R56-S54+S55</f>
        <v>2</v>
      </c>
      <c r="T56" s="188">
        <f t="shared" ref="T56" si="145">S56-T54+T55</f>
        <v>2</v>
      </c>
      <c r="U56" s="188">
        <f t="shared" ref="U56" si="146">T56-U54+U55</f>
        <v>3</v>
      </c>
      <c r="V56" s="188">
        <f t="shared" ref="V56" si="147">U56-V54+V55</f>
        <v>3</v>
      </c>
      <c r="W56" s="188">
        <f t="shared" ref="W56" si="148">V56-W54+W55</f>
        <v>3</v>
      </c>
      <c r="X56" s="188">
        <f t="shared" ref="X56" si="149">W56-X54+X55</f>
        <v>3</v>
      </c>
      <c r="Y56" s="188">
        <f t="shared" ref="Y56" si="150">X56-Y54+Y55</f>
        <v>3</v>
      </c>
      <c r="Z56" s="188">
        <f t="shared" ref="Z56" si="151">Y56-Z54+Z55</f>
        <v>1</v>
      </c>
      <c r="AA56" s="188">
        <f t="shared" ref="AA56" si="152">Z56-AA54+AA55</f>
        <v>0</v>
      </c>
      <c r="AB56" s="188">
        <f t="shared" ref="AB56" si="153">AA56-AB54+AB55</f>
        <v>0</v>
      </c>
      <c r="AC56" s="180">
        <f>AB56-AC54</f>
        <v>0</v>
      </c>
      <c r="AD56" s="28"/>
      <c r="AE56" s="3">
        <f>MAX(C56:AC56)</f>
        <v>4</v>
      </c>
      <c r="AF56" s="47"/>
      <c r="AG56" s="47"/>
      <c r="AH56" s="47"/>
    </row>
    <row r="57" spans="1:34" ht="15.6" customHeight="1" x14ac:dyDescent="0.2">
      <c r="A57" s="211"/>
      <c r="B57" s="24" t="s">
        <v>9</v>
      </c>
      <c r="C57" s="202"/>
      <c r="D57" s="203"/>
      <c r="E57" s="203"/>
      <c r="F57" s="203"/>
      <c r="G57" s="203"/>
      <c r="H57" s="181">
        <v>21.21</v>
      </c>
      <c r="I57" s="203"/>
      <c r="J57" s="203"/>
      <c r="K57" s="203"/>
      <c r="L57" s="203"/>
      <c r="M57" s="203"/>
      <c r="N57" s="203"/>
      <c r="O57" s="181">
        <v>21.29</v>
      </c>
      <c r="P57" s="203"/>
      <c r="Q57" s="203"/>
      <c r="R57" s="204"/>
      <c r="S57" s="181">
        <v>21.34</v>
      </c>
      <c r="T57" s="203"/>
      <c r="U57" s="203"/>
      <c r="V57" s="203"/>
      <c r="W57" s="203"/>
      <c r="X57" s="181">
        <v>21.4</v>
      </c>
      <c r="Y57" s="203"/>
      <c r="Z57" s="203"/>
      <c r="AA57" s="203"/>
      <c r="AB57" s="203"/>
      <c r="AC57" s="205">
        <v>21.49</v>
      </c>
      <c r="AD57" s="29">
        <v>37</v>
      </c>
      <c r="AE57" s="11"/>
      <c r="AF57" s="47"/>
      <c r="AG57" s="47"/>
      <c r="AH57" s="47"/>
    </row>
    <row r="58" spans="1:34" ht="15.6" customHeight="1" x14ac:dyDescent="0.2">
      <c r="A58" s="212"/>
      <c r="B58" s="25" t="s">
        <v>10</v>
      </c>
      <c r="C58" s="206">
        <v>21.12</v>
      </c>
      <c r="D58" s="207"/>
      <c r="E58" s="207"/>
      <c r="F58" s="207"/>
      <c r="G58" s="207"/>
      <c r="H58" s="182">
        <f>H57</f>
        <v>21.21</v>
      </c>
      <c r="I58" s="207"/>
      <c r="J58" s="203"/>
      <c r="K58" s="203"/>
      <c r="L58" s="207"/>
      <c r="M58" s="207"/>
      <c r="N58" s="207"/>
      <c r="O58" s="182">
        <f>O57</f>
        <v>21.29</v>
      </c>
      <c r="P58" s="207"/>
      <c r="Q58" s="207"/>
      <c r="R58" s="208"/>
      <c r="S58" s="182">
        <f>S57</f>
        <v>21.34</v>
      </c>
      <c r="T58" s="207"/>
      <c r="U58" s="207"/>
      <c r="V58" s="207"/>
      <c r="W58" s="207"/>
      <c r="X58" s="182">
        <f>X57</f>
        <v>21.4</v>
      </c>
      <c r="Y58" s="207"/>
      <c r="Z58" s="207"/>
      <c r="AA58" s="207"/>
      <c r="AB58" s="203"/>
      <c r="AC58" s="209"/>
      <c r="AD58" s="28"/>
      <c r="AE58" s="12"/>
      <c r="AF58" s="47"/>
      <c r="AG58" s="47"/>
      <c r="AH58" s="47"/>
    </row>
    <row r="59" spans="1:34" ht="15.6" customHeight="1" thickBot="1" x14ac:dyDescent="0.25">
      <c r="A59" s="49">
        <v>517</v>
      </c>
      <c r="B59" s="49" t="s">
        <v>11</v>
      </c>
      <c r="C59" s="56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1"/>
      <c r="AD59" s="52"/>
      <c r="AE59" s="3"/>
      <c r="AF59" s="47"/>
      <c r="AG59" s="47"/>
      <c r="AH59" s="47"/>
    </row>
    <row r="60" spans="1:34" ht="15.6" customHeight="1" x14ac:dyDescent="0.2">
      <c r="A60" s="55"/>
      <c r="B60" s="22" t="s">
        <v>5</v>
      </c>
      <c r="C60" s="168"/>
      <c r="D60" s="186">
        <v>0</v>
      </c>
      <c r="E60" s="186">
        <v>0</v>
      </c>
      <c r="F60" s="186">
        <v>0</v>
      </c>
      <c r="G60" s="186">
        <v>0</v>
      </c>
      <c r="H60" s="186">
        <v>0</v>
      </c>
      <c r="I60" s="169">
        <v>0</v>
      </c>
      <c r="J60" s="74" t="s">
        <v>66</v>
      </c>
      <c r="K60" s="74" t="s">
        <v>66</v>
      </c>
      <c r="L60" s="171">
        <v>1</v>
      </c>
      <c r="M60" s="186">
        <v>0</v>
      </c>
      <c r="N60" s="186">
        <v>0</v>
      </c>
      <c r="O60" s="186">
        <v>1</v>
      </c>
      <c r="P60" s="186">
        <v>1</v>
      </c>
      <c r="Q60" s="186">
        <v>0</v>
      </c>
      <c r="R60" s="186">
        <v>0</v>
      </c>
      <c r="S60" s="186">
        <v>2</v>
      </c>
      <c r="T60" s="186">
        <v>1</v>
      </c>
      <c r="U60" s="186">
        <v>1</v>
      </c>
      <c r="V60" s="186">
        <v>2</v>
      </c>
      <c r="W60" s="186">
        <v>1</v>
      </c>
      <c r="X60" s="186">
        <v>1</v>
      </c>
      <c r="Y60" s="186">
        <v>0</v>
      </c>
      <c r="Z60" s="186">
        <v>0</v>
      </c>
      <c r="AA60" s="186">
        <v>0</v>
      </c>
      <c r="AB60" s="186">
        <v>1</v>
      </c>
      <c r="AC60" s="172">
        <v>0</v>
      </c>
      <c r="AD60" s="26" t="s">
        <v>6</v>
      </c>
      <c r="AE60" s="43"/>
      <c r="AF60" s="47"/>
      <c r="AG60" s="47"/>
      <c r="AH60" s="47"/>
    </row>
    <row r="61" spans="1:34" ht="15.6" customHeight="1" x14ac:dyDescent="0.2">
      <c r="A61" s="23">
        <v>22.03</v>
      </c>
      <c r="B61" s="24" t="s">
        <v>7</v>
      </c>
      <c r="C61" s="173">
        <v>0</v>
      </c>
      <c r="D61" s="187">
        <v>0</v>
      </c>
      <c r="E61" s="187">
        <v>0</v>
      </c>
      <c r="F61" s="187">
        <v>0</v>
      </c>
      <c r="G61" s="187">
        <v>1</v>
      </c>
      <c r="H61" s="187">
        <v>0</v>
      </c>
      <c r="I61" s="174">
        <v>2</v>
      </c>
      <c r="J61" s="80" t="s">
        <v>66</v>
      </c>
      <c r="K61" s="80" t="s">
        <v>66</v>
      </c>
      <c r="L61" s="176">
        <v>1</v>
      </c>
      <c r="M61" s="187">
        <v>0</v>
      </c>
      <c r="N61" s="187">
        <v>1</v>
      </c>
      <c r="O61" s="187">
        <v>5</v>
      </c>
      <c r="P61" s="187">
        <v>1</v>
      </c>
      <c r="Q61" s="187">
        <v>0</v>
      </c>
      <c r="R61" s="187">
        <v>0</v>
      </c>
      <c r="S61" s="187">
        <v>0</v>
      </c>
      <c r="T61" s="187">
        <v>1</v>
      </c>
      <c r="U61" s="187">
        <v>0</v>
      </c>
      <c r="V61" s="187">
        <v>0</v>
      </c>
      <c r="W61" s="187">
        <v>0</v>
      </c>
      <c r="X61" s="187">
        <v>0</v>
      </c>
      <c r="Y61" s="187">
        <v>0</v>
      </c>
      <c r="Z61" s="187">
        <v>0</v>
      </c>
      <c r="AA61" s="187">
        <v>0</v>
      </c>
      <c r="AB61" s="187">
        <v>0</v>
      </c>
      <c r="AC61" s="177"/>
      <c r="AD61" s="27">
        <f>SUM(C61:AB61)</f>
        <v>12</v>
      </c>
      <c r="AE61" s="11"/>
      <c r="AF61" s="47"/>
      <c r="AG61" s="47"/>
      <c r="AH61" s="47"/>
    </row>
    <row r="62" spans="1:34" ht="15.6" customHeight="1" x14ac:dyDescent="0.2">
      <c r="A62" s="210" t="s">
        <v>48</v>
      </c>
      <c r="B62" s="24" t="s">
        <v>8</v>
      </c>
      <c r="C62" s="173">
        <f>C61</f>
        <v>0</v>
      </c>
      <c r="D62" s="188">
        <f t="shared" ref="D62" si="154">C62-D60+D61</f>
        <v>0</v>
      </c>
      <c r="E62" s="188">
        <f t="shared" ref="E62" si="155">D62-E60+E61</f>
        <v>0</v>
      </c>
      <c r="F62" s="188">
        <f t="shared" ref="F62" si="156">E62-F60+F61</f>
        <v>0</v>
      </c>
      <c r="G62" s="188">
        <f t="shared" ref="G62" si="157">F62-G60+G61</f>
        <v>1</v>
      </c>
      <c r="H62" s="188">
        <f t="shared" ref="H62" si="158">G62-H60+H61</f>
        <v>1</v>
      </c>
      <c r="I62" s="178">
        <f t="shared" ref="I62" si="159">H62-I60+I61</f>
        <v>3</v>
      </c>
      <c r="J62" s="85" t="s">
        <v>66</v>
      </c>
      <c r="K62" s="85" t="s">
        <v>66</v>
      </c>
      <c r="L62" s="188">
        <f>I62-L60+L61</f>
        <v>3</v>
      </c>
      <c r="M62" s="188">
        <f t="shared" ref="M62" si="160">L62-M60+M61</f>
        <v>3</v>
      </c>
      <c r="N62" s="188">
        <f t="shared" ref="N62" si="161">M62-N60+N61</f>
        <v>4</v>
      </c>
      <c r="O62" s="188">
        <f t="shared" ref="O62" si="162">N62-O60+O61</f>
        <v>8</v>
      </c>
      <c r="P62" s="188">
        <f t="shared" ref="P62" si="163">O62-P60+P61</f>
        <v>8</v>
      </c>
      <c r="Q62" s="188">
        <f t="shared" ref="Q62" si="164">P62-Q60+Q61</f>
        <v>8</v>
      </c>
      <c r="R62" s="188">
        <f t="shared" ref="R62" si="165">Q62-R60+R61</f>
        <v>8</v>
      </c>
      <c r="S62" s="188">
        <f t="shared" ref="S62" si="166">R62-S60+S61</f>
        <v>6</v>
      </c>
      <c r="T62" s="188">
        <f t="shared" ref="T62" si="167">S62-T60+T61</f>
        <v>6</v>
      </c>
      <c r="U62" s="188">
        <f t="shared" ref="U62" si="168">T62-U60+U61</f>
        <v>5</v>
      </c>
      <c r="V62" s="188">
        <f t="shared" ref="V62" si="169">U62-V60+V61</f>
        <v>3</v>
      </c>
      <c r="W62" s="188">
        <f t="shared" ref="W62" si="170">V62-W60+W61</f>
        <v>2</v>
      </c>
      <c r="X62" s="188">
        <f t="shared" ref="X62" si="171">W62-X60+X61</f>
        <v>1</v>
      </c>
      <c r="Y62" s="188">
        <f t="shared" ref="Y62" si="172">X62-Y60+Y61</f>
        <v>1</v>
      </c>
      <c r="Z62" s="188">
        <f t="shared" ref="Z62" si="173">Y62-Z60+Z61</f>
        <v>1</v>
      </c>
      <c r="AA62" s="188">
        <f t="shared" ref="AA62" si="174">Z62-AA60+AA61</f>
        <v>1</v>
      </c>
      <c r="AB62" s="188">
        <f t="shared" ref="AB62" si="175">AA62-AB60+AB61</f>
        <v>0</v>
      </c>
      <c r="AC62" s="180">
        <f>AB62-AC60</f>
        <v>0</v>
      </c>
      <c r="AD62" s="28"/>
      <c r="AE62" s="3">
        <f>MAX(C62:AC62)</f>
        <v>8</v>
      </c>
      <c r="AF62" s="47"/>
      <c r="AG62" s="47"/>
      <c r="AH62" s="47"/>
    </row>
    <row r="63" spans="1:34" ht="15.6" customHeight="1" x14ac:dyDescent="0.2">
      <c r="A63" s="211"/>
      <c r="B63" s="24" t="s">
        <v>9</v>
      </c>
      <c r="C63" s="202"/>
      <c r="D63" s="203"/>
      <c r="E63" s="203"/>
      <c r="F63" s="203"/>
      <c r="G63" s="203"/>
      <c r="H63" s="181">
        <v>22.11</v>
      </c>
      <c r="I63" s="203"/>
      <c r="J63" s="203"/>
      <c r="K63" s="203"/>
      <c r="L63" s="203"/>
      <c r="M63" s="203"/>
      <c r="N63" s="203"/>
      <c r="O63" s="181">
        <v>22.19</v>
      </c>
      <c r="P63" s="203"/>
      <c r="Q63" s="203"/>
      <c r="R63" s="204"/>
      <c r="S63" s="181">
        <v>22.24</v>
      </c>
      <c r="T63" s="203"/>
      <c r="U63" s="203"/>
      <c r="V63" s="203"/>
      <c r="W63" s="203"/>
      <c r="X63" s="181">
        <v>22.34</v>
      </c>
      <c r="Y63" s="203"/>
      <c r="Z63" s="203"/>
      <c r="AA63" s="203"/>
      <c r="AB63" s="203"/>
      <c r="AC63" s="205">
        <v>22.38</v>
      </c>
      <c r="AD63" s="29">
        <v>34</v>
      </c>
      <c r="AE63" s="11"/>
      <c r="AF63" s="47"/>
      <c r="AG63" s="47"/>
      <c r="AH63" s="47"/>
    </row>
    <row r="64" spans="1:34" ht="15.6" customHeight="1" x14ac:dyDescent="0.2">
      <c r="A64" s="212"/>
      <c r="B64" s="25" t="s">
        <v>10</v>
      </c>
      <c r="C64" s="206">
        <v>22.04</v>
      </c>
      <c r="D64" s="207"/>
      <c r="E64" s="207"/>
      <c r="F64" s="207"/>
      <c r="G64" s="207"/>
      <c r="H64" s="182">
        <f>H63</f>
        <v>22.11</v>
      </c>
      <c r="I64" s="207"/>
      <c r="J64" s="203"/>
      <c r="K64" s="203"/>
      <c r="L64" s="207"/>
      <c r="M64" s="207"/>
      <c r="N64" s="207"/>
      <c r="O64" s="182">
        <f>O63</f>
        <v>22.19</v>
      </c>
      <c r="P64" s="207"/>
      <c r="Q64" s="207"/>
      <c r="R64" s="208"/>
      <c r="S64" s="182">
        <f>S63</f>
        <v>22.24</v>
      </c>
      <c r="T64" s="207"/>
      <c r="U64" s="207"/>
      <c r="V64" s="207"/>
      <c r="W64" s="207"/>
      <c r="X64" s="182">
        <f>X63</f>
        <v>22.34</v>
      </c>
      <c r="Y64" s="207"/>
      <c r="Z64" s="207"/>
      <c r="AA64" s="207"/>
      <c r="AB64" s="203"/>
      <c r="AC64" s="209"/>
      <c r="AD64" s="28"/>
      <c r="AE64" s="12"/>
      <c r="AF64" s="47"/>
      <c r="AG64" s="47"/>
      <c r="AH64" s="47"/>
    </row>
    <row r="65" spans="1:34" ht="15.6" customHeight="1" thickBot="1" x14ac:dyDescent="0.25">
      <c r="A65" s="49">
        <v>535</v>
      </c>
      <c r="B65" s="49" t="s">
        <v>11</v>
      </c>
      <c r="C65" s="56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1"/>
      <c r="AD65" s="52"/>
      <c r="AE65" s="3"/>
      <c r="AF65" s="47"/>
      <c r="AG65" s="47"/>
      <c r="AH65" s="47"/>
    </row>
    <row r="66" spans="1:34" s="47" customFormat="1" ht="15.6" customHeight="1" x14ac:dyDescent="0.2">
      <c r="A66" s="61" t="s">
        <v>12</v>
      </c>
      <c r="B66" s="57"/>
      <c r="C66" s="4"/>
      <c r="D66" s="5">
        <f t="shared" ref="D66:AC66" si="176">SUMIF($B6:$B65,"l. wys.",D6:D65)</f>
        <v>0</v>
      </c>
      <c r="E66" s="5">
        <f t="shared" si="176"/>
        <v>1</v>
      </c>
      <c r="F66" s="5">
        <f t="shared" si="176"/>
        <v>0</v>
      </c>
      <c r="G66" s="5">
        <f t="shared" si="176"/>
        <v>2</v>
      </c>
      <c r="H66" s="5">
        <f t="shared" si="176"/>
        <v>7</v>
      </c>
      <c r="I66" s="5">
        <f t="shared" si="176"/>
        <v>7</v>
      </c>
      <c r="J66" s="5">
        <f t="shared" si="176"/>
        <v>0</v>
      </c>
      <c r="K66" s="5">
        <f t="shared" si="176"/>
        <v>0</v>
      </c>
      <c r="L66" s="5">
        <f t="shared" si="176"/>
        <v>6</v>
      </c>
      <c r="M66" s="5">
        <f t="shared" si="176"/>
        <v>1</v>
      </c>
      <c r="N66" s="5">
        <f t="shared" si="176"/>
        <v>11</v>
      </c>
      <c r="O66" s="5">
        <f t="shared" si="176"/>
        <v>18</v>
      </c>
      <c r="P66" s="5">
        <f t="shared" si="176"/>
        <v>4</v>
      </c>
      <c r="Q66" s="5">
        <f t="shared" si="176"/>
        <v>12</v>
      </c>
      <c r="R66" s="5">
        <f t="shared" si="176"/>
        <v>12</v>
      </c>
      <c r="S66" s="5">
        <f t="shared" si="176"/>
        <v>7</v>
      </c>
      <c r="T66" s="5">
        <f t="shared" si="176"/>
        <v>18</v>
      </c>
      <c r="U66" s="5">
        <f t="shared" si="176"/>
        <v>16</v>
      </c>
      <c r="V66" s="5">
        <f t="shared" si="176"/>
        <v>16</v>
      </c>
      <c r="W66" s="5">
        <f t="shared" si="176"/>
        <v>8</v>
      </c>
      <c r="X66" s="5">
        <f t="shared" si="176"/>
        <v>6</v>
      </c>
      <c r="Y66" s="5">
        <f t="shared" si="176"/>
        <v>3</v>
      </c>
      <c r="Z66" s="5">
        <f t="shared" si="176"/>
        <v>12</v>
      </c>
      <c r="AA66" s="5">
        <f t="shared" si="176"/>
        <v>21</v>
      </c>
      <c r="AB66" s="5">
        <f t="shared" si="176"/>
        <v>84</v>
      </c>
      <c r="AC66" s="5">
        <f t="shared" si="176"/>
        <v>39</v>
      </c>
      <c r="AD66" s="45" t="str">
        <f>"Σ: "&amp;SUM(C66:AC66)</f>
        <v>Σ: 311</v>
      </c>
      <c r="AE66" s="46"/>
    </row>
    <row r="67" spans="1:34" s="47" customFormat="1" ht="15.6" customHeight="1" thickBot="1" x14ac:dyDescent="0.25">
      <c r="A67" s="62" t="s">
        <v>13</v>
      </c>
      <c r="B67" s="58"/>
      <c r="C67" s="6">
        <f t="shared" ref="C67:AB67" si="177">SUMIF($B6:$B65,"l. wsiad.",C6:C65)</f>
        <v>17</v>
      </c>
      <c r="D67" s="7">
        <f t="shared" si="177"/>
        <v>1</v>
      </c>
      <c r="E67" s="7">
        <f t="shared" si="177"/>
        <v>15</v>
      </c>
      <c r="F67" s="7">
        <f t="shared" si="177"/>
        <v>23</v>
      </c>
      <c r="G67" s="7">
        <f t="shared" si="177"/>
        <v>12</v>
      </c>
      <c r="H67" s="7">
        <f t="shared" si="177"/>
        <v>42</v>
      </c>
      <c r="I67" s="7">
        <f t="shared" si="177"/>
        <v>47</v>
      </c>
      <c r="J67" s="7">
        <f t="shared" si="177"/>
        <v>0</v>
      </c>
      <c r="K67" s="7">
        <f t="shared" si="177"/>
        <v>4</v>
      </c>
      <c r="L67" s="7">
        <f t="shared" si="177"/>
        <v>17</v>
      </c>
      <c r="M67" s="7">
        <f t="shared" si="177"/>
        <v>19</v>
      </c>
      <c r="N67" s="7">
        <f t="shared" si="177"/>
        <v>15</v>
      </c>
      <c r="O67" s="7">
        <f t="shared" si="177"/>
        <v>37</v>
      </c>
      <c r="P67" s="7">
        <f t="shared" si="177"/>
        <v>2</v>
      </c>
      <c r="Q67" s="7">
        <f t="shared" si="177"/>
        <v>7</v>
      </c>
      <c r="R67" s="7">
        <f t="shared" si="177"/>
        <v>6</v>
      </c>
      <c r="S67" s="7">
        <f t="shared" si="177"/>
        <v>22</v>
      </c>
      <c r="T67" s="7">
        <f t="shared" si="177"/>
        <v>7</v>
      </c>
      <c r="U67" s="7">
        <f t="shared" si="177"/>
        <v>15</v>
      </c>
      <c r="V67" s="7">
        <f t="shared" si="177"/>
        <v>0</v>
      </c>
      <c r="W67" s="7">
        <f t="shared" si="177"/>
        <v>0</v>
      </c>
      <c r="X67" s="7">
        <f t="shared" si="177"/>
        <v>0</v>
      </c>
      <c r="Y67" s="7">
        <f t="shared" si="177"/>
        <v>0</v>
      </c>
      <c r="Z67" s="7">
        <f t="shared" si="177"/>
        <v>0</v>
      </c>
      <c r="AA67" s="7">
        <f t="shared" si="177"/>
        <v>0</v>
      </c>
      <c r="AB67" s="7">
        <f t="shared" si="177"/>
        <v>3</v>
      </c>
      <c r="AC67" s="8"/>
      <c r="AD67" s="48" t="str">
        <f>"Σ: "&amp;SUM(C67:AC67)</f>
        <v>Σ: 311</v>
      </c>
      <c r="AE67" s="9"/>
    </row>
    <row r="68" spans="1:34" x14ac:dyDescent="0.2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59"/>
      <c r="AE68" s="47"/>
      <c r="AF68" s="47"/>
      <c r="AG68" s="47"/>
      <c r="AH68" s="47"/>
    </row>
    <row r="69" spans="1:34" x14ac:dyDescent="0.2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60"/>
      <c r="AE69" s="60"/>
      <c r="AF69" s="47"/>
      <c r="AG69" s="47"/>
      <c r="AH69" s="47"/>
    </row>
    <row r="70" spans="1:34" x14ac:dyDescent="0.2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</row>
    <row r="71" spans="1:34" x14ac:dyDescent="0.2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</row>
    <row r="72" spans="1:34" x14ac:dyDescent="0.2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</row>
    <row r="73" spans="1:34" x14ac:dyDescent="0.2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</row>
    <row r="74" spans="1:34" x14ac:dyDescent="0.2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</row>
    <row r="75" spans="1:34" x14ac:dyDescent="0.2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</row>
    <row r="76" spans="1:34" x14ac:dyDescent="0.2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</row>
    <row r="77" spans="1:34" x14ac:dyDescent="0.2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</row>
    <row r="78" spans="1:34" x14ac:dyDescent="0.2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</row>
    <row r="79" spans="1:34" x14ac:dyDescent="0.2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</row>
  </sheetData>
  <sheetProtection selectLockedCells="1" selectUnlockedCells="1"/>
  <mergeCells count="10">
    <mergeCell ref="A8:A10"/>
    <mergeCell ref="A44:A46"/>
    <mergeCell ref="A50:A52"/>
    <mergeCell ref="A56:A58"/>
    <mergeCell ref="A62:A64"/>
    <mergeCell ref="A26:A28"/>
    <mergeCell ref="A32:A34"/>
    <mergeCell ref="A38:A40"/>
    <mergeCell ref="A20:A22"/>
    <mergeCell ref="A14:A16"/>
  </mergeCells>
  <conditionalFormatting sqref="AD8:AD65">
    <cfRule type="expression" dxfId="292" priority="941" stopIfTrue="1">
      <formula>AO8</formula>
    </cfRule>
  </conditionalFormatting>
  <conditionalFormatting sqref="C8:AC8">
    <cfRule type="cellIs" dxfId="291" priority="963" stopIfTrue="1" operator="equal">
      <formula>$AE8</formula>
    </cfRule>
  </conditionalFormatting>
  <conditionalFormatting sqref="AD44:AD47">
    <cfRule type="expression" dxfId="290" priority="240" stopIfTrue="1">
      <formula>AO44</formula>
    </cfRule>
  </conditionalFormatting>
  <conditionalFormatting sqref="C44:K44 M44:AC44">
    <cfRule type="cellIs" dxfId="289" priority="239" stopIfTrue="1" operator="equal">
      <formula>$AE44</formula>
    </cfRule>
  </conditionalFormatting>
  <conditionalFormatting sqref="C44:K44 M44:AC44">
    <cfRule type="cellIs" dxfId="288" priority="238" stopIfTrue="1" operator="equal">
      <formula>$AE44</formula>
    </cfRule>
  </conditionalFormatting>
  <conditionalFormatting sqref="AD44:AD47">
    <cfRule type="expression" dxfId="287" priority="237" stopIfTrue="1">
      <formula>AO44</formula>
    </cfRule>
  </conditionalFormatting>
  <conditionalFormatting sqref="C44:K44 M44:AC44">
    <cfRule type="cellIs" dxfId="286" priority="236" stopIfTrue="1" operator="equal">
      <formula>$AE44</formula>
    </cfRule>
  </conditionalFormatting>
  <conditionalFormatting sqref="AD44:AD47">
    <cfRule type="expression" dxfId="285" priority="235" stopIfTrue="1">
      <formula>AO44</formula>
    </cfRule>
  </conditionalFormatting>
  <conditionalFormatting sqref="C44:K44 M44:AC44">
    <cfRule type="cellIs" dxfId="284" priority="234" stopIfTrue="1" operator="equal">
      <formula>$AE44</formula>
    </cfRule>
  </conditionalFormatting>
  <conditionalFormatting sqref="AD50:AD53">
    <cfRule type="expression" dxfId="283" priority="233" stopIfTrue="1">
      <formula>AO50</formula>
    </cfRule>
  </conditionalFormatting>
  <conditionalFormatting sqref="C50:K50 M50:AC50">
    <cfRule type="cellIs" dxfId="282" priority="232" stopIfTrue="1" operator="equal">
      <formula>$AE50</formula>
    </cfRule>
  </conditionalFormatting>
  <conditionalFormatting sqref="C50:K50 M50:AC50">
    <cfRule type="cellIs" dxfId="281" priority="231" stopIfTrue="1" operator="equal">
      <formula>$AE50</formula>
    </cfRule>
  </conditionalFormatting>
  <conditionalFormatting sqref="AD50:AD53">
    <cfRule type="expression" dxfId="280" priority="230" stopIfTrue="1">
      <formula>AO50</formula>
    </cfRule>
  </conditionalFormatting>
  <conditionalFormatting sqref="C50:K50 M50:AC50">
    <cfRule type="cellIs" dxfId="279" priority="229" stopIfTrue="1" operator="equal">
      <formula>$AE50</formula>
    </cfRule>
  </conditionalFormatting>
  <conditionalFormatting sqref="AD50:AD53">
    <cfRule type="expression" dxfId="278" priority="228" stopIfTrue="1">
      <formula>AO50</formula>
    </cfRule>
  </conditionalFormatting>
  <conditionalFormatting sqref="C50:K50 M50:AC50">
    <cfRule type="cellIs" dxfId="277" priority="227" stopIfTrue="1" operator="equal">
      <formula>$AE50</formula>
    </cfRule>
  </conditionalFormatting>
  <conditionalFormatting sqref="AD56:AD59">
    <cfRule type="expression" dxfId="276" priority="226" stopIfTrue="1">
      <formula>AO56</formula>
    </cfRule>
  </conditionalFormatting>
  <conditionalFormatting sqref="C56:K56 M56:AC56">
    <cfRule type="cellIs" dxfId="275" priority="225" stopIfTrue="1" operator="equal">
      <formula>$AE56</formula>
    </cfRule>
  </conditionalFormatting>
  <conditionalFormatting sqref="C56:K56 M56:AC56">
    <cfRule type="cellIs" dxfId="274" priority="224" stopIfTrue="1" operator="equal">
      <formula>$AE56</formula>
    </cfRule>
  </conditionalFormatting>
  <conditionalFormatting sqref="AD56:AD59">
    <cfRule type="expression" dxfId="273" priority="223" stopIfTrue="1">
      <formula>AO56</formula>
    </cfRule>
  </conditionalFormatting>
  <conditionalFormatting sqref="C56:K56 M56:AC56">
    <cfRule type="cellIs" dxfId="272" priority="222" stopIfTrue="1" operator="equal">
      <formula>$AE56</formula>
    </cfRule>
  </conditionalFormatting>
  <conditionalFormatting sqref="AD56:AD59">
    <cfRule type="expression" dxfId="271" priority="221" stopIfTrue="1">
      <formula>AO56</formula>
    </cfRule>
  </conditionalFormatting>
  <conditionalFormatting sqref="C56:K56 M56:AC56">
    <cfRule type="cellIs" dxfId="270" priority="220" stopIfTrue="1" operator="equal">
      <formula>$AE56</formula>
    </cfRule>
  </conditionalFormatting>
  <conditionalFormatting sqref="AD62:AD65">
    <cfRule type="expression" dxfId="269" priority="219" stopIfTrue="1">
      <formula>AO62</formula>
    </cfRule>
  </conditionalFormatting>
  <conditionalFormatting sqref="C62:K62 M62:AC62">
    <cfRule type="cellIs" dxfId="268" priority="218" stopIfTrue="1" operator="equal">
      <formula>$AE62</formula>
    </cfRule>
  </conditionalFormatting>
  <conditionalFormatting sqref="C62:K62 M62:AC62">
    <cfRule type="cellIs" dxfId="267" priority="217" stopIfTrue="1" operator="equal">
      <formula>$AE62</formula>
    </cfRule>
  </conditionalFormatting>
  <conditionalFormatting sqref="AD62:AD65">
    <cfRule type="expression" dxfId="266" priority="216" stopIfTrue="1">
      <formula>AO62</formula>
    </cfRule>
  </conditionalFormatting>
  <conditionalFormatting sqref="C62:K62 M62:AC62">
    <cfRule type="cellIs" dxfId="265" priority="215" stopIfTrue="1" operator="equal">
      <formula>$AE62</formula>
    </cfRule>
  </conditionalFormatting>
  <conditionalFormatting sqref="AD62:AD65">
    <cfRule type="expression" dxfId="264" priority="214" stopIfTrue="1">
      <formula>AO62</formula>
    </cfRule>
  </conditionalFormatting>
  <conditionalFormatting sqref="C62:K62 M62:AC62">
    <cfRule type="cellIs" dxfId="263" priority="213" stopIfTrue="1" operator="equal">
      <formula>$AE62</formula>
    </cfRule>
  </conditionalFormatting>
  <conditionalFormatting sqref="C44:K44 M44:AC44">
    <cfRule type="cellIs" dxfId="262" priority="93" stopIfTrue="1" operator="equal">
      <formula>$AE44</formula>
    </cfRule>
  </conditionalFormatting>
  <conditionalFormatting sqref="C50:K50 M50:AC50">
    <cfRule type="cellIs" dxfId="261" priority="92" stopIfTrue="1" operator="equal">
      <formula>$AE50</formula>
    </cfRule>
  </conditionalFormatting>
  <conditionalFormatting sqref="C56:K56 M56:AC56">
    <cfRule type="cellIs" dxfId="260" priority="91" stopIfTrue="1" operator="equal">
      <formula>$AE56</formula>
    </cfRule>
  </conditionalFormatting>
  <conditionalFormatting sqref="C62:K62 M62:AC62">
    <cfRule type="cellIs" dxfId="259" priority="90" stopIfTrue="1" operator="equal">
      <formula>$AE62</formula>
    </cfRule>
  </conditionalFormatting>
  <conditionalFormatting sqref="AD26:AD29">
    <cfRule type="expression" dxfId="258" priority="85" stopIfTrue="1">
      <formula>AO26</formula>
    </cfRule>
  </conditionalFormatting>
  <conditionalFormatting sqref="C26:AC26">
    <cfRule type="cellIs" dxfId="257" priority="84" stopIfTrue="1" operator="equal">
      <formula>$AE26</formula>
    </cfRule>
  </conditionalFormatting>
  <conditionalFormatting sqref="C26:AC26">
    <cfRule type="cellIs" dxfId="256" priority="83" stopIfTrue="1" operator="equal">
      <formula>$AE26</formula>
    </cfRule>
  </conditionalFormatting>
  <conditionalFormatting sqref="AD26:AD29">
    <cfRule type="expression" dxfId="255" priority="82" stopIfTrue="1">
      <formula>AO26</formula>
    </cfRule>
  </conditionalFormatting>
  <conditionalFormatting sqref="C26:AC26">
    <cfRule type="cellIs" dxfId="254" priority="81" stopIfTrue="1" operator="equal">
      <formula>$AE26</formula>
    </cfRule>
  </conditionalFormatting>
  <conditionalFormatting sqref="AD26:AD29">
    <cfRule type="expression" dxfId="253" priority="80" stopIfTrue="1">
      <formula>AO26</formula>
    </cfRule>
  </conditionalFormatting>
  <conditionalFormatting sqref="C26:AC26">
    <cfRule type="cellIs" dxfId="252" priority="79" stopIfTrue="1" operator="equal">
      <formula>$AE26</formula>
    </cfRule>
  </conditionalFormatting>
  <conditionalFormatting sqref="C26:AC26">
    <cfRule type="cellIs" dxfId="251" priority="78" stopIfTrue="1" operator="equal">
      <formula>$AE26</formula>
    </cfRule>
  </conditionalFormatting>
  <conditionalFormatting sqref="AD32:AD35">
    <cfRule type="expression" dxfId="250" priority="77" stopIfTrue="1">
      <formula>AO32</formula>
    </cfRule>
  </conditionalFormatting>
  <conditionalFormatting sqref="C32:AC32">
    <cfRule type="cellIs" dxfId="249" priority="76" stopIfTrue="1" operator="equal">
      <formula>$AE32</formula>
    </cfRule>
  </conditionalFormatting>
  <conditionalFormatting sqref="C32:AC32">
    <cfRule type="cellIs" dxfId="248" priority="75" stopIfTrue="1" operator="equal">
      <formula>$AE32</formula>
    </cfRule>
  </conditionalFormatting>
  <conditionalFormatting sqref="AD32:AD35">
    <cfRule type="expression" dxfId="247" priority="74" stopIfTrue="1">
      <formula>AO32</formula>
    </cfRule>
  </conditionalFormatting>
  <conditionalFormatting sqref="C32:AC32">
    <cfRule type="cellIs" dxfId="246" priority="73" stopIfTrue="1" operator="equal">
      <formula>$AE32</formula>
    </cfRule>
  </conditionalFormatting>
  <conditionalFormatting sqref="AD32:AD35">
    <cfRule type="expression" dxfId="245" priority="72" stopIfTrue="1">
      <formula>AO32</formula>
    </cfRule>
  </conditionalFormatting>
  <conditionalFormatting sqref="C32:AC32">
    <cfRule type="cellIs" dxfId="244" priority="71" stopIfTrue="1" operator="equal">
      <formula>$AE32</formula>
    </cfRule>
  </conditionalFormatting>
  <conditionalFormatting sqref="C32:AC32">
    <cfRule type="cellIs" dxfId="243" priority="70" stopIfTrue="1" operator="equal">
      <formula>$AE32</formula>
    </cfRule>
  </conditionalFormatting>
  <conditionalFormatting sqref="AD38:AD41">
    <cfRule type="expression" dxfId="242" priority="69" stopIfTrue="1">
      <formula>AO38</formula>
    </cfRule>
  </conditionalFormatting>
  <conditionalFormatting sqref="C38:K38 M38:AC38">
    <cfRule type="cellIs" dxfId="241" priority="68" stopIfTrue="1" operator="equal">
      <formula>$AE38</formula>
    </cfRule>
  </conditionalFormatting>
  <conditionalFormatting sqref="C38:K38 M38:AC38">
    <cfRule type="cellIs" dxfId="240" priority="67" stopIfTrue="1" operator="equal">
      <formula>$AE38</formula>
    </cfRule>
  </conditionalFormatting>
  <conditionalFormatting sqref="AD38:AD41">
    <cfRule type="expression" dxfId="239" priority="66" stopIfTrue="1">
      <formula>AO38</formula>
    </cfRule>
  </conditionalFormatting>
  <conditionalFormatting sqref="C38:K38 M38:AC38">
    <cfRule type="cellIs" dxfId="238" priority="65" stopIfTrue="1" operator="equal">
      <formula>$AE38</formula>
    </cfRule>
  </conditionalFormatting>
  <conditionalFormatting sqref="AD38:AD41">
    <cfRule type="expression" dxfId="237" priority="64" stopIfTrue="1">
      <formula>AO38</formula>
    </cfRule>
  </conditionalFormatting>
  <conditionalFormatting sqref="C38:K38 M38:AC38">
    <cfRule type="cellIs" dxfId="236" priority="63" stopIfTrue="1" operator="equal">
      <formula>$AE38</formula>
    </cfRule>
  </conditionalFormatting>
  <conditionalFormatting sqref="C38:K38 M38:AC38">
    <cfRule type="cellIs" dxfId="235" priority="62" stopIfTrue="1" operator="equal">
      <formula>$AE38</formula>
    </cfRule>
  </conditionalFormatting>
  <conditionalFormatting sqref="J26:L26">
    <cfRule type="cellIs" dxfId="234" priority="61" stopIfTrue="1" operator="equal">
      <formula>$AE26</formula>
    </cfRule>
  </conditionalFormatting>
  <conditionalFormatting sqref="J32:L32">
    <cfRule type="cellIs" dxfId="233" priority="60" stopIfTrue="1" operator="equal">
      <formula>$AE32</formula>
    </cfRule>
  </conditionalFormatting>
  <conditionalFormatting sqref="J38:K38">
    <cfRule type="cellIs" dxfId="232" priority="59" stopIfTrue="1" operator="equal">
      <formula>$AE38</formula>
    </cfRule>
  </conditionalFormatting>
  <conditionalFormatting sqref="J44:K44">
    <cfRule type="cellIs" dxfId="231" priority="58" stopIfTrue="1" operator="equal">
      <formula>$AE44</formula>
    </cfRule>
  </conditionalFormatting>
  <conditionalFormatting sqref="J50:K50">
    <cfRule type="cellIs" dxfId="230" priority="57" stopIfTrue="1" operator="equal">
      <formula>$AE50</formula>
    </cfRule>
  </conditionalFormatting>
  <conditionalFormatting sqref="J56:K56">
    <cfRule type="cellIs" dxfId="229" priority="56" stopIfTrue="1" operator="equal">
      <formula>$AE56</formula>
    </cfRule>
  </conditionalFormatting>
  <conditionalFormatting sqref="J62:K62">
    <cfRule type="cellIs" dxfId="228" priority="55" stopIfTrue="1" operator="equal">
      <formula>$AE62</formula>
    </cfRule>
  </conditionalFormatting>
  <conditionalFormatting sqref="AD20:AD23">
    <cfRule type="expression" dxfId="227" priority="54" stopIfTrue="1">
      <formula>AO20</formula>
    </cfRule>
  </conditionalFormatting>
  <conditionalFormatting sqref="C20:AC20">
    <cfRule type="cellIs" dxfId="226" priority="53" stopIfTrue="1" operator="equal">
      <formula>$AE20</formula>
    </cfRule>
  </conditionalFormatting>
  <conditionalFormatting sqref="C20:AC20">
    <cfRule type="cellIs" dxfId="225" priority="52" stopIfTrue="1" operator="equal">
      <formula>$AE20</formula>
    </cfRule>
  </conditionalFormatting>
  <conditionalFormatting sqref="AD20:AD23">
    <cfRule type="expression" dxfId="224" priority="51" stopIfTrue="1">
      <formula>AO20</formula>
    </cfRule>
  </conditionalFormatting>
  <conditionalFormatting sqref="C20:AC20">
    <cfRule type="cellIs" dxfId="223" priority="50" stopIfTrue="1" operator="equal">
      <formula>$AE20</formula>
    </cfRule>
  </conditionalFormatting>
  <conditionalFormatting sqref="AD20:AD23">
    <cfRule type="expression" dxfId="222" priority="49" stopIfTrue="1">
      <formula>AO20</formula>
    </cfRule>
  </conditionalFormatting>
  <conditionalFormatting sqref="C20:AC20">
    <cfRule type="cellIs" dxfId="221" priority="48" stopIfTrue="1" operator="equal">
      <formula>$AE20</formula>
    </cfRule>
  </conditionalFormatting>
  <conditionalFormatting sqref="C20:AC20">
    <cfRule type="cellIs" dxfId="220" priority="47" stopIfTrue="1" operator="equal">
      <formula>$AE20</formula>
    </cfRule>
  </conditionalFormatting>
  <conditionalFormatting sqref="J20:L20">
    <cfRule type="cellIs" dxfId="219" priority="46" stopIfTrue="1" operator="equal">
      <formula>$AE20</formula>
    </cfRule>
  </conditionalFormatting>
  <conditionalFormatting sqref="AD14:AD17">
    <cfRule type="expression" dxfId="218" priority="45" stopIfTrue="1">
      <formula>AO14</formula>
    </cfRule>
  </conditionalFormatting>
  <conditionalFormatting sqref="C14:AC14">
    <cfRule type="cellIs" dxfId="217" priority="44" stopIfTrue="1" operator="equal">
      <formula>$AE14</formula>
    </cfRule>
  </conditionalFormatting>
  <conditionalFormatting sqref="C14:AC14">
    <cfRule type="cellIs" dxfId="216" priority="43" stopIfTrue="1" operator="equal">
      <formula>$AE14</formula>
    </cfRule>
  </conditionalFormatting>
  <conditionalFormatting sqref="AD14:AD17">
    <cfRule type="expression" dxfId="215" priority="42" stopIfTrue="1">
      <formula>AO14</formula>
    </cfRule>
  </conditionalFormatting>
  <conditionalFormatting sqref="C14:AC14">
    <cfRule type="cellIs" dxfId="214" priority="41" stopIfTrue="1" operator="equal">
      <formula>$AE14</formula>
    </cfRule>
  </conditionalFormatting>
  <conditionalFormatting sqref="AD14:AD17">
    <cfRule type="expression" dxfId="213" priority="40" stopIfTrue="1">
      <formula>AO14</formula>
    </cfRule>
  </conditionalFormatting>
  <conditionalFormatting sqref="C14:AC14">
    <cfRule type="cellIs" dxfId="212" priority="39" stopIfTrue="1" operator="equal">
      <formula>$AE14</formula>
    </cfRule>
  </conditionalFormatting>
  <conditionalFormatting sqref="C14:AC14">
    <cfRule type="cellIs" dxfId="211" priority="38" stopIfTrue="1" operator="equal">
      <formula>$AE14</formula>
    </cfRule>
  </conditionalFormatting>
  <conditionalFormatting sqref="J14:L14">
    <cfRule type="cellIs" dxfId="210" priority="37" stopIfTrue="1" operator="equal">
      <formula>$AE14</formula>
    </cfRule>
  </conditionalFormatting>
  <conditionalFormatting sqref="L44">
    <cfRule type="cellIs" dxfId="209" priority="30" stopIfTrue="1" operator="equal">
      <formula>$AE44</formula>
    </cfRule>
  </conditionalFormatting>
  <conditionalFormatting sqref="L44">
    <cfRule type="cellIs" dxfId="208" priority="29" stopIfTrue="1" operator="equal">
      <formula>$AE44</formula>
    </cfRule>
  </conditionalFormatting>
  <conditionalFormatting sqref="L44">
    <cfRule type="cellIs" dxfId="207" priority="28" stopIfTrue="1" operator="equal">
      <formula>$AE44</formula>
    </cfRule>
  </conditionalFormatting>
  <conditionalFormatting sqref="L44">
    <cfRule type="cellIs" dxfId="206" priority="27" stopIfTrue="1" operator="equal">
      <formula>$AE44</formula>
    </cfRule>
  </conditionalFormatting>
  <conditionalFormatting sqref="L44">
    <cfRule type="cellIs" dxfId="205" priority="26" stopIfTrue="1" operator="equal">
      <formula>$AE44</formula>
    </cfRule>
  </conditionalFormatting>
  <conditionalFormatting sqref="L44">
    <cfRule type="cellIs" dxfId="204" priority="25" stopIfTrue="1" operator="equal">
      <formula>$AE44</formula>
    </cfRule>
  </conditionalFormatting>
  <conditionalFormatting sqref="L38">
    <cfRule type="cellIs" dxfId="203" priority="24" stopIfTrue="1" operator="equal">
      <formula>$AE38</formula>
    </cfRule>
  </conditionalFormatting>
  <conditionalFormatting sqref="L38">
    <cfRule type="cellIs" dxfId="202" priority="23" stopIfTrue="1" operator="equal">
      <formula>$AE38</formula>
    </cfRule>
  </conditionalFormatting>
  <conditionalFormatting sqref="L38">
    <cfRule type="cellIs" dxfId="201" priority="22" stopIfTrue="1" operator="equal">
      <formula>$AE38</formula>
    </cfRule>
  </conditionalFormatting>
  <conditionalFormatting sqref="L38">
    <cfRule type="cellIs" dxfId="200" priority="21" stopIfTrue="1" operator="equal">
      <formula>$AE38</formula>
    </cfRule>
  </conditionalFormatting>
  <conditionalFormatting sqref="L38">
    <cfRule type="cellIs" dxfId="199" priority="20" stopIfTrue="1" operator="equal">
      <formula>$AE38</formula>
    </cfRule>
  </conditionalFormatting>
  <conditionalFormatting sqref="L38">
    <cfRule type="cellIs" dxfId="198" priority="19" stopIfTrue="1" operator="equal">
      <formula>$AE38</formula>
    </cfRule>
  </conditionalFormatting>
  <conditionalFormatting sqref="L50">
    <cfRule type="cellIs" dxfId="197" priority="18" stopIfTrue="1" operator="equal">
      <formula>$AE50</formula>
    </cfRule>
  </conditionalFormatting>
  <conditionalFormatting sqref="L50">
    <cfRule type="cellIs" dxfId="196" priority="17" stopIfTrue="1" operator="equal">
      <formula>$AE50</formula>
    </cfRule>
  </conditionalFormatting>
  <conditionalFormatting sqref="L50">
    <cfRule type="cellIs" dxfId="195" priority="16" stopIfTrue="1" operator="equal">
      <formula>$AE50</formula>
    </cfRule>
  </conditionalFormatting>
  <conditionalFormatting sqref="L50">
    <cfRule type="cellIs" dxfId="194" priority="15" stopIfTrue="1" operator="equal">
      <formula>$AE50</formula>
    </cfRule>
  </conditionalFormatting>
  <conditionalFormatting sqref="L50">
    <cfRule type="cellIs" dxfId="193" priority="14" stopIfTrue="1" operator="equal">
      <formula>$AE50</formula>
    </cfRule>
  </conditionalFormatting>
  <conditionalFormatting sqref="L50">
    <cfRule type="cellIs" dxfId="192" priority="13" stopIfTrue="1" operator="equal">
      <formula>$AE50</formula>
    </cfRule>
  </conditionalFormatting>
  <conditionalFormatting sqref="L56">
    <cfRule type="cellIs" dxfId="191" priority="12" stopIfTrue="1" operator="equal">
      <formula>$AE56</formula>
    </cfRule>
  </conditionalFormatting>
  <conditionalFormatting sqref="L56">
    <cfRule type="cellIs" dxfId="190" priority="11" stopIfTrue="1" operator="equal">
      <formula>$AE56</formula>
    </cfRule>
  </conditionalFormatting>
  <conditionalFormatting sqref="L56">
    <cfRule type="cellIs" dxfId="189" priority="10" stopIfTrue="1" operator="equal">
      <formula>$AE56</formula>
    </cfRule>
  </conditionalFormatting>
  <conditionalFormatting sqref="L56">
    <cfRule type="cellIs" dxfId="188" priority="9" stopIfTrue="1" operator="equal">
      <formula>$AE56</formula>
    </cfRule>
  </conditionalFormatting>
  <conditionalFormatting sqref="L56">
    <cfRule type="cellIs" dxfId="187" priority="8" stopIfTrue="1" operator="equal">
      <formula>$AE56</formula>
    </cfRule>
  </conditionalFormatting>
  <conditionalFormatting sqref="L56">
    <cfRule type="cellIs" dxfId="186" priority="7" stopIfTrue="1" operator="equal">
      <formula>$AE56</formula>
    </cfRule>
  </conditionalFormatting>
  <conditionalFormatting sqref="L62">
    <cfRule type="cellIs" dxfId="185" priority="6" stopIfTrue="1" operator="equal">
      <formula>$AE62</formula>
    </cfRule>
  </conditionalFormatting>
  <conditionalFormatting sqref="L62">
    <cfRule type="cellIs" dxfId="184" priority="5" stopIfTrue="1" operator="equal">
      <formula>$AE62</formula>
    </cfRule>
  </conditionalFormatting>
  <conditionalFormatting sqref="L62">
    <cfRule type="cellIs" dxfId="183" priority="4" stopIfTrue="1" operator="equal">
      <formula>$AE62</formula>
    </cfRule>
  </conditionalFormatting>
  <conditionalFormatting sqref="L62">
    <cfRule type="cellIs" dxfId="182" priority="3" stopIfTrue="1" operator="equal">
      <formula>$AE62</formula>
    </cfRule>
  </conditionalFormatting>
  <conditionalFormatting sqref="L62">
    <cfRule type="cellIs" dxfId="181" priority="2" stopIfTrue="1" operator="equal">
      <formula>$AE62</formula>
    </cfRule>
  </conditionalFormatting>
  <conditionalFormatting sqref="L62">
    <cfRule type="cellIs" dxfId="180" priority="1" stopIfTrue="1" operator="equal">
      <formula>$AE62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2" manualBreakCount="2">
    <brk id="29" max="29" man="1"/>
    <brk id="53" max="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9"/>
  <sheetViews>
    <sheetView zoomScaleNormal="100" workbookViewId="0">
      <pane xSplit="2" ySplit="5" topLeftCell="C6" activePane="bottomRight" state="frozen"/>
      <selection activeCell="Q1" sqref="Q1"/>
      <selection pane="topRight" activeCell="Q1" sqref="Q1"/>
      <selection pane="bottomLeft" activeCell="Q1" sqref="Q1"/>
      <selection pane="bottomRight" activeCell="Q1" sqref="Q1"/>
    </sheetView>
  </sheetViews>
  <sheetFormatPr defaultColWidth="9.140625" defaultRowHeight="15" x14ac:dyDescent="0.2"/>
  <cols>
    <col min="1" max="1" width="10.7109375" style="35" customWidth="1"/>
    <col min="2" max="2" width="7.7109375" style="35" customWidth="1"/>
    <col min="3" max="29" width="4.140625" style="35" customWidth="1"/>
    <col min="30" max="30" width="11.7109375" style="35" customWidth="1"/>
    <col min="31" max="31" width="6.7109375" style="35" customWidth="1"/>
    <col min="32" max="16384" width="9.140625" style="35"/>
  </cols>
  <sheetData>
    <row r="1" spans="1:34" ht="21.95" customHeight="1" x14ac:dyDescent="0.2">
      <c r="A1" s="13" t="s">
        <v>15</v>
      </c>
      <c r="B1" s="30"/>
      <c r="C1" s="30"/>
      <c r="D1" s="30"/>
      <c r="E1" s="30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  <c r="Q1" s="156" t="s">
        <v>71</v>
      </c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33"/>
      <c r="AD1" s="34"/>
    </row>
    <row r="2" spans="1:34" ht="5.0999999999999996" customHeight="1" thickBot="1" x14ac:dyDescent="0.25">
      <c r="A2" s="15"/>
      <c r="B2" s="36"/>
      <c r="C2" s="36"/>
      <c r="D2" s="36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  <c r="Q2" s="37"/>
      <c r="R2" s="1"/>
      <c r="S2" s="1"/>
      <c r="T2" s="1"/>
      <c r="U2" s="1"/>
      <c r="V2" s="1"/>
      <c r="W2" s="36"/>
      <c r="X2" s="1"/>
      <c r="Y2" s="1"/>
      <c r="Z2" s="36"/>
      <c r="AA2" s="36"/>
      <c r="AB2" s="36"/>
      <c r="AC2" s="36"/>
      <c r="AD2" s="39"/>
    </row>
    <row r="3" spans="1:34" ht="21.95" customHeight="1" thickBot="1" x14ac:dyDescent="0.25">
      <c r="A3" s="15" t="s">
        <v>0</v>
      </c>
      <c r="B3" s="16">
        <v>16</v>
      </c>
      <c r="C3" s="63" t="s">
        <v>1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38"/>
      <c r="Q3" s="66" t="s">
        <v>25</v>
      </c>
      <c r="R3" s="1"/>
      <c r="S3" s="1"/>
      <c r="T3" s="1"/>
      <c r="U3" s="1"/>
      <c r="V3" s="1"/>
      <c r="W3" s="36"/>
      <c r="X3" s="1"/>
      <c r="Y3" s="1"/>
      <c r="Z3" s="36"/>
      <c r="AA3" s="36"/>
      <c r="AB3" s="36"/>
      <c r="AC3" s="36"/>
      <c r="AD3" s="39"/>
    </row>
    <row r="4" spans="1:34" ht="5.0999999999999996" customHeight="1" thickBot="1" x14ac:dyDescent="0.3">
      <c r="A4" s="17"/>
      <c r="B4" s="18"/>
      <c r="C4" s="19"/>
      <c r="D4" s="19"/>
      <c r="E4" s="19"/>
      <c r="F4" s="40"/>
      <c r="G4" s="40"/>
      <c r="H4" s="40"/>
      <c r="I4" s="40"/>
      <c r="J4" s="40"/>
      <c r="K4" s="40"/>
      <c r="L4" s="40"/>
      <c r="M4" s="40"/>
      <c r="N4" s="40"/>
      <c r="O4" s="40"/>
      <c r="P4" s="20"/>
      <c r="Q4" s="18"/>
      <c r="R4" s="18"/>
      <c r="S4" s="18"/>
      <c r="T4" s="18"/>
      <c r="U4" s="18"/>
      <c r="V4" s="18"/>
      <c r="W4" s="41"/>
      <c r="X4" s="18"/>
      <c r="Y4" s="18"/>
      <c r="Z4" s="41"/>
      <c r="AA4" s="41"/>
      <c r="AB4" s="41"/>
      <c r="AC4" s="41"/>
      <c r="AD4" s="42"/>
    </row>
    <row r="5" spans="1:34" s="54" customFormat="1" ht="114.95" customHeight="1" thickBot="1" x14ac:dyDescent="0.25">
      <c r="A5" s="21" t="s">
        <v>2</v>
      </c>
      <c r="B5" s="21" t="s">
        <v>3</v>
      </c>
      <c r="C5" s="90" t="s">
        <v>47</v>
      </c>
      <c r="D5" s="88" t="s">
        <v>49</v>
      </c>
      <c r="E5" s="88" t="s">
        <v>45</v>
      </c>
      <c r="F5" s="93" t="s">
        <v>60</v>
      </c>
      <c r="G5" s="88" t="s">
        <v>44</v>
      </c>
      <c r="H5" s="88" t="s">
        <v>43</v>
      </c>
      <c r="I5" s="93" t="s">
        <v>61</v>
      </c>
      <c r="J5" s="93" t="s">
        <v>42</v>
      </c>
      <c r="K5" s="93" t="s">
        <v>50</v>
      </c>
      <c r="L5" s="70" t="s">
        <v>51</v>
      </c>
      <c r="M5" s="70" t="s">
        <v>52</v>
      </c>
      <c r="N5" s="96" t="s">
        <v>40</v>
      </c>
      <c r="O5" s="88" t="s">
        <v>39</v>
      </c>
      <c r="P5" s="88" t="s">
        <v>53</v>
      </c>
      <c r="Q5" s="88" t="s">
        <v>54</v>
      </c>
      <c r="R5" s="88" t="s">
        <v>55</v>
      </c>
      <c r="S5" s="88" t="s">
        <v>16</v>
      </c>
      <c r="T5" s="88" t="s">
        <v>17</v>
      </c>
      <c r="U5" s="88" t="s">
        <v>18</v>
      </c>
      <c r="V5" s="88" t="s">
        <v>34</v>
      </c>
      <c r="W5" s="88" t="s">
        <v>31</v>
      </c>
      <c r="X5" s="88" t="s">
        <v>19</v>
      </c>
      <c r="Y5" s="104" t="s">
        <v>62</v>
      </c>
      <c r="Z5" s="89" t="s">
        <v>56</v>
      </c>
      <c r="AA5" s="89" t="s">
        <v>57</v>
      </c>
      <c r="AB5" s="88" t="s">
        <v>58</v>
      </c>
      <c r="AC5" s="88" t="s">
        <v>59</v>
      </c>
      <c r="AD5" s="21" t="s">
        <v>14</v>
      </c>
      <c r="AE5" s="10" t="s">
        <v>4</v>
      </c>
    </row>
    <row r="6" spans="1:34" s="44" customFormat="1" ht="15.6" customHeight="1" x14ac:dyDescent="0.2">
      <c r="A6" s="55"/>
      <c r="B6" s="22" t="s">
        <v>5</v>
      </c>
      <c r="C6" s="71"/>
      <c r="D6" s="72">
        <v>0</v>
      </c>
      <c r="E6" s="72">
        <v>0</v>
      </c>
      <c r="F6" s="72">
        <v>0</v>
      </c>
      <c r="G6" s="72">
        <v>0</v>
      </c>
      <c r="H6" s="72">
        <v>0</v>
      </c>
      <c r="I6" s="73">
        <v>0</v>
      </c>
      <c r="J6" s="101">
        <v>0</v>
      </c>
      <c r="K6" s="101">
        <v>0</v>
      </c>
      <c r="L6" s="74" t="s">
        <v>66</v>
      </c>
      <c r="M6" s="74" t="s">
        <v>66</v>
      </c>
      <c r="N6" s="75">
        <v>1</v>
      </c>
      <c r="O6" s="72">
        <v>0</v>
      </c>
      <c r="P6" s="72">
        <v>1</v>
      </c>
      <c r="Q6" s="72">
        <v>1</v>
      </c>
      <c r="R6" s="72">
        <v>1</v>
      </c>
      <c r="S6" s="72">
        <v>2</v>
      </c>
      <c r="T6" s="72">
        <v>2</v>
      </c>
      <c r="U6" s="72">
        <v>1</v>
      </c>
      <c r="V6" s="72">
        <v>1</v>
      </c>
      <c r="W6" s="72">
        <v>1</v>
      </c>
      <c r="X6" s="72">
        <v>0</v>
      </c>
      <c r="Y6" s="72">
        <v>0</v>
      </c>
      <c r="Z6" s="72">
        <v>1</v>
      </c>
      <c r="AA6" s="72">
        <v>1</v>
      </c>
      <c r="AB6" s="72">
        <v>0</v>
      </c>
      <c r="AC6" s="76">
        <v>0</v>
      </c>
      <c r="AD6" s="26" t="s">
        <v>6</v>
      </c>
      <c r="AE6" s="43"/>
      <c r="AF6" s="47"/>
      <c r="AG6" s="47"/>
      <c r="AH6" s="47"/>
    </row>
    <row r="7" spans="1:34" s="44" customFormat="1" ht="15.6" customHeight="1" x14ac:dyDescent="0.2">
      <c r="A7" s="23">
        <v>6.1</v>
      </c>
      <c r="B7" s="24" t="s">
        <v>7</v>
      </c>
      <c r="C7" s="77">
        <v>0</v>
      </c>
      <c r="D7" s="78">
        <v>1</v>
      </c>
      <c r="E7" s="78">
        <v>0</v>
      </c>
      <c r="F7" s="78">
        <v>1</v>
      </c>
      <c r="G7" s="78">
        <v>3</v>
      </c>
      <c r="H7" s="78">
        <v>1</v>
      </c>
      <c r="I7" s="79">
        <v>0</v>
      </c>
      <c r="J7" s="102">
        <v>0</v>
      </c>
      <c r="K7" s="102">
        <v>4</v>
      </c>
      <c r="L7" s="80" t="s">
        <v>66</v>
      </c>
      <c r="M7" s="80" t="s">
        <v>66</v>
      </c>
      <c r="N7" s="81">
        <v>0</v>
      </c>
      <c r="O7" s="78">
        <v>0</v>
      </c>
      <c r="P7" s="78">
        <v>2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1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82"/>
      <c r="AD7" s="27">
        <f>SUM(C7:AB7)</f>
        <v>13</v>
      </c>
      <c r="AE7" s="11"/>
      <c r="AF7" s="47"/>
      <c r="AG7" s="47"/>
      <c r="AH7" s="47"/>
    </row>
    <row r="8" spans="1:34" s="44" customFormat="1" ht="15.6" customHeight="1" x14ac:dyDescent="0.2">
      <c r="A8" s="210" t="s">
        <v>65</v>
      </c>
      <c r="B8" s="24" t="s">
        <v>8</v>
      </c>
      <c r="C8" s="77">
        <f>C7</f>
        <v>0</v>
      </c>
      <c r="D8" s="83">
        <f t="shared" ref="D8:AB8" si="0">C8-D6+D7</f>
        <v>1</v>
      </c>
      <c r="E8" s="83">
        <f t="shared" si="0"/>
        <v>1</v>
      </c>
      <c r="F8" s="83">
        <f t="shared" si="0"/>
        <v>2</v>
      </c>
      <c r="G8" s="83">
        <f t="shared" si="0"/>
        <v>5</v>
      </c>
      <c r="H8" s="83">
        <f t="shared" si="0"/>
        <v>6</v>
      </c>
      <c r="I8" s="84">
        <f t="shared" si="0"/>
        <v>6</v>
      </c>
      <c r="J8" s="103">
        <f t="shared" si="0"/>
        <v>6</v>
      </c>
      <c r="K8" s="103">
        <f t="shared" si="0"/>
        <v>10</v>
      </c>
      <c r="L8" s="85" t="s">
        <v>66</v>
      </c>
      <c r="M8" s="85" t="s">
        <v>66</v>
      </c>
      <c r="N8" s="86">
        <f>K8-N6+N7</f>
        <v>9</v>
      </c>
      <c r="O8" s="83">
        <f t="shared" si="0"/>
        <v>9</v>
      </c>
      <c r="P8" s="83">
        <f t="shared" si="0"/>
        <v>10</v>
      </c>
      <c r="Q8" s="83">
        <f t="shared" si="0"/>
        <v>9</v>
      </c>
      <c r="R8" s="83">
        <f t="shared" si="0"/>
        <v>8</v>
      </c>
      <c r="S8" s="83">
        <f t="shared" si="0"/>
        <v>6</v>
      </c>
      <c r="T8" s="83">
        <f t="shared" si="0"/>
        <v>4</v>
      </c>
      <c r="U8" s="83">
        <f t="shared" si="0"/>
        <v>3</v>
      </c>
      <c r="V8" s="83">
        <f t="shared" si="0"/>
        <v>2</v>
      </c>
      <c r="W8" s="83">
        <f t="shared" si="0"/>
        <v>2</v>
      </c>
      <c r="X8" s="83">
        <f t="shared" si="0"/>
        <v>2</v>
      </c>
      <c r="Y8" s="83">
        <f t="shared" si="0"/>
        <v>2</v>
      </c>
      <c r="Z8" s="83">
        <f t="shared" si="0"/>
        <v>1</v>
      </c>
      <c r="AA8" s="83">
        <f t="shared" si="0"/>
        <v>0</v>
      </c>
      <c r="AB8" s="83">
        <f t="shared" si="0"/>
        <v>0</v>
      </c>
      <c r="AC8" s="87">
        <f>AB8-AC6</f>
        <v>0</v>
      </c>
      <c r="AD8" s="28"/>
      <c r="AE8" s="3">
        <f>MAX(C8:AC8)</f>
        <v>10</v>
      </c>
      <c r="AF8" s="47"/>
      <c r="AG8" s="47"/>
      <c r="AH8" s="47"/>
    </row>
    <row r="9" spans="1:34" s="44" customFormat="1" ht="15.6" customHeight="1" x14ac:dyDescent="0.2">
      <c r="A9" s="211"/>
      <c r="B9" s="24" t="s">
        <v>9</v>
      </c>
      <c r="C9" s="195"/>
      <c r="D9" s="196"/>
      <c r="E9" s="196"/>
      <c r="F9" s="196"/>
      <c r="G9" s="196"/>
      <c r="H9" s="181">
        <v>6.19</v>
      </c>
      <c r="I9" s="196"/>
      <c r="J9" s="197"/>
      <c r="K9" s="197"/>
      <c r="L9" s="197"/>
      <c r="M9" s="197"/>
      <c r="N9" s="197"/>
      <c r="O9" s="181">
        <v>6.25</v>
      </c>
      <c r="P9" s="196"/>
      <c r="Q9" s="196"/>
      <c r="R9" s="196"/>
      <c r="S9" s="181">
        <v>6.3</v>
      </c>
      <c r="T9" s="196"/>
      <c r="U9" s="196"/>
      <c r="V9" s="196"/>
      <c r="W9" s="196"/>
      <c r="X9" s="196"/>
      <c r="Y9" s="181">
        <v>6.4</v>
      </c>
      <c r="Z9" s="196"/>
      <c r="AA9" s="196"/>
      <c r="AB9" s="196"/>
      <c r="AC9" s="198">
        <v>6.46</v>
      </c>
      <c r="AD9" s="29">
        <v>36</v>
      </c>
      <c r="AE9" s="11"/>
      <c r="AF9" s="47"/>
      <c r="AG9" s="47"/>
      <c r="AH9" s="47"/>
    </row>
    <row r="10" spans="1:34" s="44" customFormat="1" ht="15.6" customHeight="1" x14ac:dyDescent="0.2">
      <c r="A10" s="212"/>
      <c r="B10" s="25" t="s">
        <v>10</v>
      </c>
      <c r="C10" s="199">
        <v>6.1</v>
      </c>
      <c r="D10" s="200"/>
      <c r="E10" s="200"/>
      <c r="F10" s="200"/>
      <c r="G10" s="200"/>
      <c r="H10" s="182">
        <f>H9</f>
        <v>6.19</v>
      </c>
      <c r="I10" s="200"/>
      <c r="J10" s="200"/>
      <c r="K10" s="200"/>
      <c r="L10" s="197"/>
      <c r="M10" s="197"/>
      <c r="N10" s="200"/>
      <c r="O10" s="182">
        <f>O9</f>
        <v>6.25</v>
      </c>
      <c r="P10" s="200"/>
      <c r="Q10" s="200"/>
      <c r="R10" s="200"/>
      <c r="S10" s="182">
        <f>S9</f>
        <v>6.3</v>
      </c>
      <c r="T10" s="200"/>
      <c r="U10" s="200"/>
      <c r="V10" s="200"/>
      <c r="W10" s="200"/>
      <c r="X10" s="200"/>
      <c r="Y10" s="182">
        <f>Y9</f>
        <v>6.4</v>
      </c>
      <c r="Z10" s="200"/>
      <c r="AA10" s="200"/>
      <c r="AB10" s="200"/>
      <c r="AC10" s="201"/>
      <c r="AD10" s="28"/>
      <c r="AE10" s="12"/>
      <c r="AF10" s="47"/>
      <c r="AG10" s="47"/>
      <c r="AH10" s="47"/>
    </row>
    <row r="11" spans="1:34" s="44" customFormat="1" ht="15.6" customHeight="1" thickBot="1" x14ac:dyDescent="0.25">
      <c r="A11" s="49">
        <v>526</v>
      </c>
      <c r="B11" s="49" t="s">
        <v>11</v>
      </c>
      <c r="C11" s="183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5"/>
      <c r="AD11" s="52"/>
      <c r="AE11" s="3"/>
      <c r="AF11" s="47"/>
      <c r="AG11" s="47"/>
      <c r="AH11" s="47"/>
    </row>
    <row r="12" spans="1:34" ht="15.6" customHeight="1" x14ac:dyDescent="0.2">
      <c r="A12" s="55"/>
      <c r="B12" s="22" t="s">
        <v>5</v>
      </c>
      <c r="C12" s="168"/>
      <c r="D12" s="186">
        <v>0</v>
      </c>
      <c r="E12" s="186">
        <v>0</v>
      </c>
      <c r="F12" s="186">
        <v>0</v>
      </c>
      <c r="G12" s="186">
        <v>0</v>
      </c>
      <c r="H12" s="186">
        <v>0</v>
      </c>
      <c r="I12" s="169">
        <v>0</v>
      </c>
      <c r="J12" s="170">
        <v>0</v>
      </c>
      <c r="K12" s="170">
        <v>0</v>
      </c>
      <c r="L12" s="74" t="s">
        <v>66</v>
      </c>
      <c r="M12" s="74" t="s">
        <v>66</v>
      </c>
      <c r="N12" s="171">
        <v>0</v>
      </c>
      <c r="O12" s="186">
        <v>0</v>
      </c>
      <c r="P12" s="186">
        <v>0</v>
      </c>
      <c r="Q12" s="186">
        <v>0</v>
      </c>
      <c r="R12" s="186">
        <v>2</v>
      </c>
      <c r="S12" s="186">
        <v>0</v>
      </c>
      <c r="T12" s="186">
        <v>3</v>
      </c>
      <c r="U12" s="186">
        <v>0</v>
      </c>
      <c r="V12" s="186">
        <v>0</v>
      </c>
      <c r="W12" s="186">
        <v>0</v>
      </c>
      <c r="X12" s="186">
        <v>2</v>
      </c>
      <c r="Y12" s="186">
        <v>2</v>
      </c>
      <c r="Z12" s="186">
        <v>4</v>
      </c>
      <c r="AA12" s="186">
        <v>0</v>
      </c>
      <c r="AB12" s="186">
        <v>0</v>
      </c>
      <c r="AC12" s="172">
        <v>2</v>
      </c>
      <c r="AD12" s="26" t="s">
        <v>6</v>
      </c>
      <c r="AE12" s="43"/>
      <c r="AF12" s="47"/>
      <c r="AG12" s="47"/>
      <c r="AH12" s="47"/>
    </row>
    <row r="13" spans="1:34" ht="15.6" customHeight="1" x14ac:dyDescent="0.2">
      <c r="A13" s="23">
        <v>6.47</v>
      </c>
      <c r="B13" s="24" t="s">
        <v>7</v>
      </c>
      <c r="C13" s="173">
        <v>0</v>
      </c>
      <c r="D13" s="187">
        <v>1</v>
      </c>
      <c r="E13" s="187">
        <v>0</v>
      </c>
      <c r="F13" s="187">
        <v>0</v>
      </c>
      <c r="G13" s="187">
        <v>0</v>
      </c>
      <c r="H13" s="187">
        <v>0</v>
      </c>
      <c r="I13" s="174">
        <v>0</v>
      </c>
      <c r="J13" s="175">
        <v>1</v>
      </c>
      <c r="K13" s="175">
        <v>3</v>
      </c>
      <c r="L13" s="80" t="s">
        <v>66</v>
      </c>
      <c r="M13" s="80" t="s">
        <v>66</v>
      </c>
      <c r="N13" s="176">
        <v>1</v>
      </c>
      <c r="O13" s="187">
        <v>2</v>
      </c>
      <c r="P13" s="187">
        <v>0</v>
      </c>
      <c r="Q13" s="187">
        <v>0</v>
      </c>
      <c r="R13" s="187">
        <v>0</v>
      </c>
      <c r="S13" s="187">
        <v>0</v>
      </c>
      <c r="T13" s="187">
        <v>0</v>
      </c>
      <c r="U13" s="187">
        <v>0</v>
      </c>
      <c r="V13" s="187">
        <v>2</v>
      </c>
      <c r="W13" s="187">
        <v>3</v>
      </c>
      <c r="X13" s="187">
        <v>1</v>
      </c>
      <c r="Y13" s="187">
        <v>0</v>
      </c>
      <c r="Z13" s="187">
        <v>0</v>
      </c>
      <c r="AA13" s="187">
        <v>0</v>
      </c>
      <c r="AB13" s="187">
        <v>1</v>
      </c>
      <c r="AC13" s="177"/>
      <c r="AD13" s="27">
        <f>SUM(C13:AB13)</f>
        <v>15</v>
      </c>
      <c r="AE13" s="11"/>
      <c r="AF13" s="47"/>
      <c r="AG13" s="47"/>
      <c r="AH13" s="47"/>
    </row>
    <row r="14" spans="1:34" ht="15.6" customHeight="1" x14ac:dyDescent="0.2">
      <c r="A14" s="210" t="s">
        <v>65</v>
      </c>
      <c r="B14" s="24" t="s">
        <v>8</v>
      </c>
      <c r="C14" s="173">
        <f>C13</f>
        <v>0</v>
      </c>
      <c r="D14" s="188">
        <f t="shared" ref="D14" si="1">C14-D12+D13</f>
        <v>1</v>
      </c>
      <c r="E14" s="188">
        <f t="shared" ref="E14" si="2">D14-E12+E13</f>
        <v>1</v>
      </c>
      <c r="F14" s="188">
        <f t="shared" ref="F14" si="3">E14-F12+F13</f>
        <v>1</v>
      </c>
      <c r="G14" s="188">
        <f t="shared" ref="G14" si="4">F14-G12+G13</f>
        <v>1</v>
      </c>
      <c r="H14" s="188">
        <f t="shared" ref="H14" si="5">G14-H12+H13</f>
        <v>1</v>
      </c>
      <c r="I14" s="178">
        <f t="shared" ref="I14" si="6">H14-I12+I13</f>
        <v>1</v>
      </c>
      <c r="J14" s="179">
        <f t="shared" ref="J14" si="7">I14-J12+J13</f>
        <v>2</v>
      </c>
      <c r="K14" s="179">
        <f t="shared" ref="K14" si="8">J14-K12+K13</f>
        <v>5</v>
      </c>
      <c r="L14" s="85" t="s">
        <v>66</v>
      </c>
      <c r="M14" s="85" t="s">
        <v>66</v>
      </c>
      <c r="N14" s="86">
        <f>K14-N12+N13</f>
        <v>6</v>
      </c>
      <c r="O14" s="188">
        <f t="shared" ref="O14" si="9">N14-O12+O13</f>
        <v>8</v>
      </c>
      <c r="P14" s="188">
        <f t="shared" ref="P14" si="10">O14-P12+P13</f>
        <v>8</v>
      </c>
      <c r="Q14" s="188">
        <f t="shared" ref="Q14" si="11">P14-Q12+Q13</f>
        <v>8</v>
      </c>
      <c r="R14" s="188">
        <f t="shared" ref="R14" si="12">Q14-R12+R13</f>
        <v>6</v>
      </c>
      <c r="S14" s="188">
        <f t="shared" ref="S14" si="13">R14-S12+S13</f>
        <v>6</v>
      </c>
      <c r="T14" s="188">
        <f t="shared" ref="T14" si="14">S14-T12+T13</f>
        <v>3</v>
      </c>
      <c r="U14" s="188">
        <f t="shared" ref="U14" si="15">T14-U12+U13</f>
        <v>3</v>
      </c>
      <c r="V14" s="188">
        <f t="shared" ref="V14" si="16">U14-V12+V13</f>
        <v>5</v>
      </c>
      <c r="W14" s="188">
        <f t="shared" ref="W14" si="17">V14-W12+W13</f>
        <v>8</v>
      </c>
      <c r="X14" s="188">
        <f t="shared" ref="X14" si="18">W14-X12+X13</f>
        <v>7</v>
      </c>
      <c r="Y14" s="188">
        <f t="shared" ref="Y14" si="19">X14-Y12+Y13</f>
        <v>5</v>
      </c>
      <c r="Z14" s="188">
        <f t="shared" ref="Z14" si="20">Y14-Z12+Z13</f>
        <v>1</v>
      </c>
      <c r="AA14" s="188">
        <f t="shared" ref="AA14" si="21">Z14-AA12+AA13</f>
        <v>1</v>
      </c>
      <c r="AB14" s="188">
        <f t="shared" ref="AB14" si="22">AA14-AB12+AB13</f>
        <v>2</v>
      </c>
      <c r="AC14" s="180">
        <f>AB14-AC12</f>
        <v>0</v>
      </c>
      <c r="AD14" s="28"/>
      <c r="AE14" s="3">
        <f>MAX(C14:AC14)</f>
        <v>8</v>
      </c>
      <c r="AF14" s="47"/>
      <c r="AG14" s="47"/>
      <c r="AH14" s="47"/>
    </row>
    <row r="15" spans="1:34" ht="15.6" customHeight="1" x14ac:dyDescent="0.2">
      <c r="A15" s="211"/>
      <c r="B15" s="24" t="s">
        <v>9</v>
      </c>
      <c r="C15" s="195"/>
      <c r="D15" s="196"/>
      <c r="E15" s="196"/>
      <c r="F15" s="196"/>
      <c r="G15" s="196"/>
      <c r="H15" s="181">
        <v>6.56</v>
      </c>
      <c r="I15" s="196"/>
      <c r="J15" s="197"/>
      <c r="K15" s="197"/>
      <c r="L15" s="197"/>
      <c r="M15" s="197"/>
      <c r="N15" s="197"/>
      <c r="O15" s="181">
        <v>7.02</v>
      </c>
      <c r="P15" s="196"/>
      <c r="Q15" s="196"/>
      <c r="R15" s="196"/>
      <c r="S15" s="181">
        <v>7.08</v>
      </c>
      <c r="T15" s="196"/>
      <c r="U15" s="196"/>
      <c r="V15" s="196"/>
      <c r="W15" s="196"/>
      <c r="X15" s="196"/>
      <c r="Y15" s="181">
        <v>7.18</v>
      </c>
      <c r="Z15" s="196"/>
      <c r="AA15" s="196"/>
      <c r="AB15" s="196"/>
      <c r="AC15" s="198">
        <v>7.24</v>
      </c>
      <c r="AD15" s="29">
        <v>37</v>
      </c>
      <c r="AE15" s="11"/>
      <c r="AF15" s="47"/>
      <c r="AG15" s="47"/>
      <c r="AH15" s="47"/>
    </row>
    <row r="16" spans="1:34" ht="15.6" customHeight="1" x14ac:dyDescent="0.2">
      <c r="A16" s="212"/>
      <c r="B16" s="25" t="s">
        <v>10</v>
      </c>
      <c r="C16" s="199">
        <v>6.47</v>
      </c>
      <c r="D16" s="200"/>
      <c r="E16" s="200"/>
      <c r="F16" s="200"/>
      <c r="G16" s="200"/>
      <c r="H16" s="182">
        <f>H15</f>
        <v>6.56</v>
      </c>
      <c r="I16" s="200"/>
      <c r="J16" s="200"/>
      <c r="K16" s="200"/>
      <c r="L16" s="197"/>
      <c r="M16" s="197"/>
      <c r="N16" s="200"/>
      <c r="O16" s="182">
        <f>O15</f>
        <v>7.02</v>
      </c>
      <c r="P16" s="200"/>
      <c r="Q16" s="200"/>
      <c r="R16" s="200"/>
      <c r="S16" s="182">
        <f>S15</f>
        <v>7.08</v>
      </c>
      <c r="T16" s="200"/>
      <c r="U16" s="200"/>
      <c r="V16" s="200"/>
      <c r="W16" s="200"/>
      <c r="X16" s="200"/>
      <c r="Y16" s="182">
        <f>Y15</f>
        <v>7.18</v>
      </c>
      <c r="Z16" s="200"/>
      <c r="AA16" s="200"/>
      <c r="AB16" s="200"/>
      <c r="AC16" s="201"/>
      <c r="AD16" s="28"/>
      <c r="AE16" s="12"/>
      <c r="AF16" s="47"/>
      <c r="AG16" s="47"/>
      <c r="AH16" s="47"/>
    </row>
    <row r="17" spans="1:34" ht="15.6" customHeight="1" thickBot="1" x14ac:dyDescent="0.25">
      <c r="A17" s="49">
        <v>215</v>
      </c>
      <c r="B17" s="49" t="s">
        <v>11</v>
      </c>
      <c r="C17" s="183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5"/>
      <c r="AD17" s="52"/>
      <c r="AE17" s="3"/>
      <c r="AF17" s="47"/>
      <c r="AG17" s="47"/>
      <c r="AH17" s="47"/>
    </row>
    <row r="18" spans="1:34" ht="15.6" customHeight="1" x14ac:dyDescent="0.2">
      <c r="A18" s="55"/>
      <c r="B18" s="22" t="s">
        <v>5</v>
      </c>
      <c r="C18" s="168"/>
      <c r="D18" s="186">
        <v>0</v>
      </c>
      <c r="E18" s="186">
        <v>0</v>
      </c>
      <c r="F18" s="186">
        <v>0</v>
      </c>
      <c r="G18" s="186">
        <v>0</v>
      </c>
      <c r="H18" s="186">
        <v>0</v>
      </c>
      <c r="I18" s="169">
        <v>1</v>
      </c>
      <c r="J18" s="170">
        <v>0</v>
      </c>
      <c r="K18" s="170">
        <v>1</v>
      </c>
      <c r="L18" s="74" t="s">
        <v>66</v>
      </c>
      <c r="M18" s="74" t="s">
        <v>66</v>
      </c>
      <c r="N18" s="171">
        <v>7</v>
      </c>
      <c r="O18" s="186">
        <v>5</v>
      </c>
      <c r="P18" s="186">
        <v>1</v>
      </c>
      <c r="Q18" s="186">
        <v>1</v>
      </c>
      <c r="R18" s="186">
        <v>1</v>
      </c>
      <c r="S18" s="186">
        <v>3</v>
      </c>
      <c r="T18" s="186">
        <v>11</v>
      </c>
      <c r="U18" s="186">
        <v>1</v>
      </c>
      <c r="V18" s="186">
        <v>1</v>
      </c>
      <c r="W18" s="186">
        <v>14</v>
      </c>
      <c r="X18" s="186">
        <v>2</v>
      </c>
      <c r="Y18" s="186">
        <v>5</v>
      </c>
      <c r="Z18" s="186">
        <v>8</v>
      </c>
      <c r="AA18" s="186">
        <v>1</v>
      </c>
      <c r="AB18" s="186">
        <v>0</v>
      </c>
      <c r="AC18" s="172">
        <v>1</v>
      </c>
      <c r="AD18" s="26" t="s">
        <v>6</v>
      </c>
      <c r="AE18" s="43"/>
      <c r="AF18" s="47"/>
      <c r="AG18" s="47"/>
      <c r="AH18" s="47"/>
    </row>
    <row r="19" spans="1:34" ht="15.6" customHeight="1" x14ac:dyDescent="0.2">
      <c r="A19" s="23">
        <v>7.1</v>
      </c>
      <c r="B19" s="24" t="s">
        <v>7</v>
      </c>
      <c r="C19" s="173">
        <v>2</v>
      </c>
      <c r="D19" s="187">
        <v>5</v>
      </c>
      <c r="E19" s="187">
        <v>4</v>
      </c>
      <c r="F19" s="187">
        <v>1</v>
      </c>
      <c r="G19" s="187">
        <v>5</v>
      </c>
      <c r="H19" s="187">
        <v>1</v>
      </c>
      <c r="I19" s="174">
        <v>2</v>
      </c>
      <c r="J19" s="175">
        <v>0</v>
      </c>
      <c r="K19" s="175">
        <v>3</v>
      </c>
      <c r="L19" s="80" t="s">
        <v>66</v>
      </c>
      <c r="M19" s="80" t="s">
        <v>66</v>
      </c>
      <c r="N19" s="176">
        <v>2</v>
      </c>
      <c r="O19" s="187">
        <v>4</v>
      </c>
      <c r="P19" s="187">
        <v>9</v>
      </c>
      <c r="Q19" s="187">
        <v>3</v>
      </c>
      <c r="R19" s="187">
        <v>0</v>
      </c>
      <c r="S19" s="187">
        <v>9</v>
      </c>
      <c r="T19" s="187">
        <v>1</v>
      </c>
      <c r="U19" s="187">
        <v>5</v>
      </c>
      <c r="V19" s="187">
        <v>0</v>
      </c>
      <c r="W19" s="187">
        <v>6</v>
      </c>
      <c r="X19" s="187">
        <v>0</v>
      </c>
      <c r="Y19" s="187">
        <v>0</v>
      </c>
      <c r="Z19" s="187">
        <v>1</v>
      </c>
      <c r="AA19" s="187">
        <v>1</v>
      </c>
      <c r="AB19" s="187">
        <v>0</v>
      </c>
      <c r="AC19" s="177"/>
      <c r="AD19" s="27">
        <f>SUM(C19:AB19)</f>
        <v>64</v>
      </c>
      <c r="AE19" s="11"/>
      <c r="AF19" s="47"/>
      <c r="AG19" s="47"/>
      <c r="AH19" s="47"/>
    </row>
    <row r="20" spans="1:34" ht="15.6" customHeight="1" x14ac:dyDescent="0.2">
      <c r="A20" s="210" t="s">
        <v>65</v>
      </c>
      <c r="B20" s="24" t="s">
        <v>8</v>
      </c>
      <c r="C20" s="173">
        <f>C19</f>
        <v>2</v>
      </c>
      <c r="D20" s="188">
        <f t="shared" ref="D20" si="23">C20-D18+D19</f>
        <v>7</v>
      </c>
      <c r="E20" s="188">
        <f t="shared" ref="E20" si="24">D20-E18+E19</f>
        <v>11</v>
      </c>
      <c r="F20" s="188">
        <f t="shared" ref="F20" si="25">E20-F18+F19</f>
        <v>12</v>
      </c>
      <c r="G20" s="188">
        <f t="shared" ref="G20" si="26">F20-G18+G19</f>
        <v>17</v>
      </c>
      <c r="H20" s="188">
        <f t="shared" ref="H20" si="27">G20-H18+H19</f>
        <v>18</v>
      </c>
      <c r="I20" s="178">
        <f t="shared" ref="I20" si="28">H20-I18+I19</f>
        <v>19</v>
      </c>
      <c r="J20" s="179">
        <f t="shared" ref="J20" si="29">I20-J18+J19</f>
        <v>19</v>
      </c>
      <c r="K20" s="179">
        <f t="shared" ref="K20" si="30">J20-K18+K19</f>
        <v>21</v>
      </c>
      <c r="L20" s="85" t="s">
        <v>66</v>
      </c>
      <c r="M20" s="85" t="s">
        <v>66</v>
      </c>
      <c r="N20" s="86">
        <f>K20-N18+N19</f>
        <v>16</v>
      </c>
      <c r="O20" s="188">
        <f t="shared" ref="O20" si="31">N20-O18+O19</f>
        <v>15</v>
      </c>
      <c r="P20" s="188">
        <f t="shared" ref="P20" si="32">O20-P18+P19</f>
        <v>23</v>
      </c>
      <c r="Q20" s="188">
        <f t="shared" ref="Q20" si="33">P20-Q18+Q19</f>
        <v>25</v>
      </c>
      <c r="R20" s="188">
        <f t="shared" ref="R20" si="34">Q20-R18+R19</f>
        <v>24</v>
      </c>
      <c r="S20" s="188">
        <f t="shared" ref="S20" si="35">R20-S18+S19</f>
        <v>30</v>
      </c>
      <c r="T20" s="188">
        <f t="shared" ref="T20" si="36">S20-T18+T19</f>
        <v>20</v>
      </c>
      <c r="U20" s="188">
        <f t="shared" ref="U20" si="37">T20-U18+U19</f>
        <v>24</v>
      </c>
      <c r="V20" s="188">
        <f t="shared" ref="V20" si="38">U20-V18+V19</f>
        <v>23</v>
      </c>
      <c r="W20" s="188">
        <f t="shared" ref="W20" si="39">V20-W18+W19</f>
        <v>15</v>
      </c>
      <c r="X20" s="188">
        <f t="shared" ref="X20" si="40">W20-X18+X19</f>
        <v>13</v>
      </c>
      <c r="Y20" s="188">
        <f t="shared" ref="Y20" si="41">X20-Y18+Y19</f>
        <v>8</v>
      </c>
      <c r="Z20" s="188">
        <f t="shared" ref="Z20" si="42">Y20-Z18+Z19</f>
        <v>1</v>
      </c>
      <c r="AA20" s="188">
        <f t="shared" ref="AA20" si="43">Z20-AA18+AA19</f>
        <v>1</v>
      </c>
      <c r="AB20" s="188">
        <f t="shared" ref="AB20" si="44">AA20-AB18+AB19</f>
        <v>1</v>
      </c>
      <c r="AC20" s="180">
        <f>AB20-AC18</f>
        <v>0</v>
      </c>
      <c r="AD20" s="28"/>
      <c r="AE20" s="3">
        <f>MAX(C20:AC20)</f>
        <v>30</v>
      </c>
      <c r="AF20" s="47"/>
      <c r="AG20" s="47"/>
      <c r="AH20" s="47"/>
    </row>
    <row r="21" spans="1:34" ht="15.6" customHeight="1" x14ac:dyDescent="0.2">
      <c r="A21" s="211"/>
      <c r="B21" s="24" t="s">
        <v>9</v>
      </c>
      <c r="C21" s="195"/>
      <c r="D21" s="196"/>
      <c r="E21" s="196"/>
      <c r="F21" s="196"/>
      <c r="G21" s="196"/>
      <c r="H21" s="181">
        <v>7.2</v>
      </c>
      <c r="I21" s="196"/>
      <c r="J21" s="197"/>
      <c r="K21" s="197"/>
      <c r="L21" s="197"/>
      <c r="M21" s="197"/>
      <c r="N21" s="197"/>
      <c r="O21" s="181">
        <v>7.27</v>
      </c>
      <c r="P21" s="196"/>
      <c r="Q21" s="196"/>
      <c r="R21" s="196"/>
      <c r="S21" s="181">
        <v>7.33</v>
      </c>
      <c r="T21" s="196"/>
      <c r="U21" s="196"/>
      <c r="V21" s="196"/>
      <c r="W21" s="196"/>
      <c r="X21" s="196"/>
      <c r="Y21" s="181">
        <v>7.44</v>
      </c>
      <c r="Z21" s="196"/>
      <c r="AA21" s="196"/>
      <c r="AB21" s="196"/>
      <c r="AC21" s="198">
        <v>7.51</v>
      </c>
      <c r="AD21" s="29">
        <v>41</v>
      </c>
      <c r="AE21" s="11"/>
      <c r="AF21" s="47"/>
      <c r="AG21" s="47"/>
      <c r="AH21" s="47"/>
    </row>
    <row r="22" spans="1:34" ht="15.6" customHeight="1" x14ac:dyDescent="0.2">
      <c r="A22" s="212"/>
      <c r="B22" s="25" t="s">
        <v>10</v>
      </c>
      <c r="C22" s="199">
        <v>7.1</v>
      </c>
      <c r="D22" s="200"/>
      <c r="E22" s="200"/>
      <c r="F22" s="200"/>
      <c r="G22" s="200"/>
      <c r="H22" s="182">
        <f>H21</f>
        <v>7.2</v>
      </c>
      <c r="I22" s="200"/>
      <c r="J22" s="200"/>
      <c r="K22" s="200"/>
      <c r="L22" s="197"/>
      <c r="M22" s="197"/>
      <c r="N22" s="200"/>
      <c r="O22" s="182">
        <f>O21</f>
        <v>7.27</v>
      </c>
      <c r="P22" s="200"/>
      <c r="Q22" s="200"/>
      <c r="R22" s="200"/>
      <c r="S22" s="182">
        <f>S21</f>
        <v>7.33</v>
      </c>
      <c r="T22" s="200"/>
      <c r="U22" s="200"/>
      <c r="V22" s="200"/>
      <c r="W22" s="200"/>
      <c r="X22" s="200"/>
      <c r="Y22" s="182">
        <f>Y21</f>
        <v>7.44</v>
      </c>
      <c r="Z22" s="200"/>
      <c r="AA22" s="200"/>
      <c r="AB22" s="200"/>
      <c r="AC22" s="201"/>
      <c r="AD22" s="28"/>
      <c r="AE22" s="12"/>
      <c r="AF22" s="47"/>
      <c r="AG22" s="47"/>
      <c r="AH22" s="47"/>
    </row>
    <row r="23" spans="1:34" ht="15.6" customHeight="1" thickBot="1" x14ac:dyDescent="0.25">
      <c r="A23" s="49">
        <v>207</v>
      </c>
      <c r="B23" s="49" t="s">
        <v>11</v>
      </c>
      <c r="C23" s="183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5"/>
      <c r="AD23" s="52"/>
      <c r="AE23" s="3"/>
      <c r="AF23" s="47"/>
      <c r="AG23" s="47"/>
      <c r="AH23" s="47"/>
    </row>
    <row r="24" spans="1:34" ht="15.6" customHeight="1" x14ac:dyDescent="0.2">
      <c r="A24" s="55"/>
      <c r="B24" s="22" t="s">
        <v>5</v>
      </c>
      <c r="C24" s="168"/>
      <c r="D24" s="186">
        <v>0</v>
      </c>
      <c r="E24" s="186">
        <v>0</v>
      </c>
      <c r="F24" s="186">
        <v>0</v>
      </c>
      <c r="G24" s="186">
        <v>0</v>
      </c>
      <c r="H24" s="186">
        <v>0</v>
      </c>
      <c r="I24" s="169">
        <v>1</v>
      </c>
      <c r="J24" s="170">
        <v>0</v>
      </c>
      <c r="K24" s="170">
        <v>0</v>
      </c>
      <c r="L24" s="74" t="s">
        <v>66</v>
      </c>
      <c r="M24" s="74" t="s">
        <v>66</v>
      </c>
      <c r="N24" s="171">
        <v>4</v>
      </c>
      <c r="O24" s="186">
        <v>4</v>
      </c>
      <c r="P24" s="186">
        <v>1</v>
      </c>
      <c r="Q24" s="186">
        <v>0</v>
      </c>
      <c r="R24" s="186">
        <v>2</v>
      </c>
      <c r="S24" s="186">
        <v>23</v>
      </c>
      <c r="T24" s="186">
        <v>4</v>
      </c>
      <c r="U24" s="186">
        <v>0</v>
      </c>
      <c r="V24" s="186">
        <v>1</v>
      </c>
      <c r="W24" s="186">
        <v>9</v>
      </c>
      <c r="X24" s="186">
        <v>1</v>
      </c>
      <c r="Y24" s="186">
        <v>3</v>
      </c>
      <c r="Z24" s="186">
        <v>6</v>
      </c>
      <c r="AA24" s="186">
        <v>3</v>
      </c>
      <c r="AB24" s="186">
        <v>0</v>
      </c>
      <c r="AC24" s="172">
        <v>0</v>
      </c>
      <c r="AD24" s="26" t="s">
        <v>6</v>
      </c>
      <c r="AE24" s="43"/>
      <c r="AF24" s="47"/>
      <c r="AG24" s="47"/>
      <c r="AH24" s="47"/>
    </row>
    <row r="25" spans="1:34" ht="15.6" customHeight="1" x14ac:dyDescent="0.2">
      <c r="A25" s="23">
        <v>13.1</v>
      </c>
      <c r="B25" s="24" t="s">
        <v>7</v>
      </c>
      <c r="C25" s="173">
        <v>7</v>
      </c>
      <c r="D25" s="187">
        <v>5</v>
      </c>
      <c r="E25" s="187">
        <v>6</v>
      </c>
      <c r="F25" s="187">
        <v>1</v>
      </c>
      <c r="G25" s="187">
        <v>2</v>
      </c>
      <c r="H25" s="187">
        <v>0</v>
      </c>
      <c r="I25" s="174">
        <v>0</v>
      </c>
      <c r="J25" s="175">
        <v>7</v>
      </c>
      <c r="K25" s="175">
        <v>2</v>
      </c>
      <c r="L25" s="80" t="s">
        <v>66</v>
      </c>
      <c r="M25" s="80" t="s">
        <v>66</v>
      </c>
      <c r="N25" s="176">
        <v>2</v>
      </c>
      <c r="O25" s="187">
        <v>9</v>
      </c>
      <c r="P25" s="187">
        <v>0</v>
      </c>
      <c r="Q25" s="187">
        <v>9</v>
      </c>
      <c r="R25" s="187">
        <v>0</v>
      </c>
      <c r="S25" s="187">
        <v>0</v>
      </c>
      <c r="T25" s="187">
        <v>0</v>
      </c>
      <c r="U25" s="187">
        <v>0</v>
      </c>
      <c r="V25" s="187">
        <v>2</v>
      </c>
      <c r="W25" s="187">
        <v>6</v>
      </c>
      <c r="X25" s="187">
        <v>4</v>
      </c>
      <c r="Y25" s="187">
        <v>0</v>
      </c>
      <c r="Z25" s="187">
        <v>0</v>
      </c>
      <c r="AA25" s="187">
        <v>0</v>
      </c>
      <c r="AB25" s="187">
        <v>0</v>
      </c>
      <c r="AC25" s="177"/>
      <c r="AD25" s="27">
        <f>SUM(C25:AB25)</f>
        <v>62</v>
      </c>
      <c r="AE25" s="11"/>
      <c r="AF25" s="47"/>
      <c r="AG25" s="47"/>
      <c r="AH25" s="47"/>
    </row>
    <row r="26" spans="1:34" ht="15.6" customHeight="1" x14ac:dyDescent="0.2">
      <c r="A26" s="210" t="s">
        <v>65</v>
      </c>
      <c r="B26" s="24" t="s">
        <v>8</v>
      </c>
      <c r="C26" s="173">
        <f>C25</f>
        <v>7</v>
      </c>
      <c r="D26" s="188">
        <f t="shared" ref="D26" si="45">C26-D24+D25</f>
        <v>12</v>
      </c>
      <c r="E26" s="188">
        <f t="shared" ref="E26" si="46">D26-E24+E25</f>
        <v>18</v>
      </c>
      <c r="F26" s="188">
        <f t="shared" ref="F26" si="47">E26-F24+F25</f>
        <v>19</v>
      </c>
      <c r="G26" s="188">
        <f t="shared" ref="G26" si="48">F26-G24+G25</f>
        <v>21</v>
      </c>
      <c r="H26" s="188">
        <f t="shared" ref="H26" si="49">G26-H24+H25</f>
        <v>21</v>
      </c>
      <c r="I26" s="178">
        <f t="shared" ref="I26" si="50">H26-I24+I25</f>
        <v>20</v>
      </c>
      <c r="J26" s="179">
        <f t="shared" ref="J26" si="51">I26-J24+J25</f>
        <v>27</v>
      </c>
      <c r="K26" s="179">
        <f t="shared" ref="K26" si="52">J26-K24+K25</f>
        <v>29</v>
      </c>
      <c r="L26" s="85" t="s">
        <v>66</v>
      </c>
      <c r="M26" s="85" t="s">
        <v>66</v>
      </c>
      <c r="N26" s="86">
        <f>K26-N24+N25</f>
        <v>27</v>
      </c>
      <c r="O26" s="188">
        <f t="shared" ref="O26" si="53">N26-O24+O25</f>
        <v>32</v>
      </c>
      <c r="P26" s="188">
        <f t="shared" ref="P26" si="54">O26-P24+P25</f>
        <v>31</v>
      </c>
      <c r="Q26" s="188">
        <f t="shared" ref="Q26" si="55">P26-Q24+Q25</f>
        <v>40</v>
      </c>
      <c r="R26" s="188">
        <f t="shared" ref="R26" si="56">Q26-R24+R25</f>
        <v>38</v>
      </c>
      <c r="S26" s="188">
        <f t="shared" ref="S26" si="57">R26-S24+S25</f>
        <v>15</v>
      </c>
      <c r="T26" s="188">
        <f t="shared" ref="T26" si="58">S26-T24+T25</f>
        <v>11</v>
      </c>
      <c r="U26" s="188">
        <f t="shared" ref="U26" si="59">T26-U24+U25</f>
        <v>11</v>
      </c>
      <c r="V26" s="188">
        <f t="shared" ref="V26" si="60">U26-V24+V25</f>
        <v>12</v>
      </c>
      <c r="W26" s="188">
        <f t="shared" ref="W26" si="61">V26-W24+W25</f>
        <v>9</v>
      </c>
      <c r="X26" s="188">
        <f t="shared" ref="X26" si="62">W26-X24+X25</f>
        <v>12</v>
      </c>
      <c r="Y26" s="188">
        <f t="shared" ref="Y26" si="63">X26-Y24+Y25</f>
        <v>9</v>
      </c>
      <c r="Z26" s="188">
        <f t="shared" ref="Z26" si="64">Y26-Z24+Z25</f>
        <v>3</v>
      </c>
      <c r="AA26" s="188">
        <f t="shared" ref="AA26" si="65">Z26-AA24+AA25</f>
        <v>0</v>
      </c>
      <c r="AB26" s="188">
        <f t="shared" ref="AB26" si="66">AA26-AB24+AB25</f>
        <v>0</v>
      </c>
      <c r="AC26" s="180">
        <f>AB26-AC24</f>
        <v>0</v>
      </c>
      <c r="AD26" s="28"/>
      <c r="AE26" s="3">
        <f>MAX(C26:AC26)</f>
        <v>40</v>
      </c>
      <c r="AF26" s="47"/>
      <c r="AG26" s="47"/>
      <c r="AH26" s="47"/>
    </row>
    <row r="27" spans="1:34" ht="15.6" customHeight="1" x14ac:dyDescent="0.2">
      <c r="A27" s="211"/>
      <c r="B27" s="24" t="s">
        <v>9</v>
      </c>
      <c r="C27" s="195"/>
      <c r="D27" s="196"/>
      <c r="E27" s="196"/>
      <c r="F27" s="196"/>
      <c r="G27" s="196"/>
      <c r="H27" s="181">
        <v>13.2</v>
      </c>
      <c r="I27" s="196"/>
      <c r="J27" s="197"/>
      <c r="K27" s="197"/>
      <c r="L27" s="197"/>
      <c r="M27" s="197"/>
      <c r="N27" s="197"/>
      <c r="O27" s="181">
        <v>13.27</v>
      </c>
      <c r="P27" s="196"/>
      <c r="Q27" s="196"/>
      <c r="R27" s="196"/>
      <c r="S27" s="181">
        <v>13.33</v>
      </c>
      <c r="T27" s="196"/>
      <c r="U27" s="196"/>
      <c r="V27" s="196"/>
      <c r="W27" s="196"/>
      <c r="X27" s="196"/>
      <c r="Y27" s="181">
        <v>13.44</v>
      </c>
      <c r="Z27" s="196"/>
      <c r="AA27" s="196"/>
      <c r="AB27" s="196"/>
      <c r="AC27" s="198">
        <v>13.48</v>
      </c>
      <c r="AD27" s="29">
        <v>38</v>
      </c>
      <c r="AE27" s="11"/>
      <c r="AF27" s="47"/>
      <c r="AG27" s="47"/>
      <c r="AH27" s="47"/>
    </row>
    <row r="28" spans="1:34" ht="15.6" customHeight="1" x14ac:dyDescent="0.2">
      <c r="A28" s="212"/>
      <c r="B28" s="25" t="s">
        <v>10</v>
      </c>
      <c r="C28" s="199">
        <v>13.1</v>
      </c>
      <c r="D28" s="200"/>
      <c r="E28" s="200"/>
      <c r="F28" s="200"/>
      <c r="G28" s="200"/>
      <c r="H28" s="182">
        <f>H27</f>
        <v>13.2</v>
      </c>
      <c r="I28" s="200"/>
      <c r="J28" s="200"/>
      <c r="K28" s="200"/>
      <c r="L28" s="197"/>
      <c r="M28" s="197"/>
      <c r="N28" s="200"/>
      <c r="O28" s="182">
        <f>O27</f>
        <v>13.27</v>
      </c>
      <c r="P28" s="200"/>
      <c r="Q28" s="200"/>
      <c r="R28" s="200"/>
      <c r="S28" s="182">
        <f>S27</f>
        <v>13.33</v>
      </c>
      <c r="T28" s="200"/>
      <c r="U28" s="200"/>
      <c r="V28" s="200"/>
      <c r="W28" s="200"/>
      <c r="X28" s="200"/>
      <c r="Y28" s="182">
        <f>Y27</f>
        <v>13.44</v>
      </c>
      <c r="Z28" s="200"/>
      <c r="AA28" s="200"/>
      <c r="AB28" s="200"/>
      <c r="AC28" s="201"/>
      <c r="AD28" s="28"/>
      <c r="AE28" s="12"/>
      <c r="AF28" s="47"/>
      <c r="AG28" s="47"/>
      <c r="AH28" s="47"/>
    </row>
    <row r="29" spans="1:34" ht="15.6" customHeight="1" thickBot="1" x14ac:dyDescent="0.25">
      <c r="A29" s="49">
        <v>218</v>
      </c>
      <c r="B29" s="49" t="s">
        <v>11</v>
      </c>
      <c r="C29" s="183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5"/>
      <c r="AD29" s="52"/>
      <c r="AE29" s="3"/>
      <c r="AF29" s="47"/>
      <c r="AG29" s="47"/>
      <c r="AH29" s="47"/>
    </row>
    <row r="30" spans="1:34" ht="15.6" customHeight="1" x14ac:dyDescent="0.2">
      <c r="A30" s="55"/>
      <c r="B30" s="22" t="s">
        <v>5</v>
      </c>
      <c r="C30" s="168"/>
      <c r="D30" s="186">
        <v>0</v>
      </c>
      <c r="E30" s="186">
        <v>0</v>
      </c>
      <c r="F30" s="186">
        <v>0</v>
      </c>
      <c r="G30" s="186">
        <v>0</v>
      </c>
      <c r="H30" s="186">
        <v>0</v>
      </c>
      <c r="I30" s="169">
        <v>0</v>
      </c>
      <c r="J30" s="170">
        <v>0</v>
      </c>
      <c r="K30" s="170">
        <v>1</v>
      </c>
      <c r="L30" s="74" t="s">
        <v>66</v>
      </c>
      <c r="M30" s="74" t="s">
        <v>66</v>
      </c>
      <c r="N30" s="171">
        <v>3</v>
      </c>
      <c r="O30" s="186">
        <v>0</v>
      </c>
      <c r="P30" s="186">
        <v>0</v>
      </c>
      <c r="Q30" s="186">
        <v>1</v>
      </c>
      <c r="R30" s="186">
        <v>3</v>
      </c>
      <c r="S30" s="186">
        <v>6</v>
      </c>
      <c r="T30" s="186">
        <v>0</v>
      </c>
      <c r="U30" s="186">
        <v>5</v>
      </c>
      <c r="V30" s="186">
        <v>9</v>
      </c>
      <c r="W30" s="186">
        <v>11</v>
      </c>
      <c r="X30" s="186">
        <v>5</v>
      </c>
      <c r="Y30" s="186">
        <v>4</v>
      </c>
      <c r="Z30" s="186">
        <v>2</v>
      </c>
      <c r="AA30" s="186">
        <v>0</v>
      </c>
      <c r="AB30" s="186">
        <v>0</v>
      </c>
      <c r="AC30" s="172">
        <v>0</v>
      </c>
      <c r="AD30" s="26" t="s">
        <v>6</v>
      </c>
      <c r="AE30" s="43"/>
      <c r="AF30" s="47"/>
      <c r="AG30" s="47"/>
      <c r="AH30" s="47"/>
    </row>
    <row r="31" spans="1:34" ht="15.6" customHeight="1" x14ac:dyDescent="0.2">
      <c r="A31" s="23">
        <v>14.1</v>
      </c>
      <c r="B31" s="24" t="s">
        <v>7</v>
      </c>
      <c r="C31" s="173">
        <v>5</v>
      </c>
      <c r="D31" s="187">
        <v>12</v>
      </c>
      <c r="E31" s="187">
        <v>5</v>
      </c>
      <c r="F31" s="187">
        <v>1</v>
      </c>
      <c r="G31" s="187">
        <v>0</v>
      </c>
      <c r="H31" s="187">
        <v>0</v>
      </c>
      <c r="I31" s="174">
        <v>0</v>
      </c>
      <c r="J31" s="175">
        <v>4</v>
      </c>
      <c r="K31" s="175">
        <v>5</v>
      </c>
      <c r="L31" s="80" t="s">
        <v>66</v>
      </c>
      <c r="M31" s="80" t="s">
        <v>66</v>
      </c>
      <c r="N31" s="176">
        <v>4</v>
      </c>
      <c r="O31" s="187">
        <v>2</v>
      </c>
      <c r="P31" s="187">
        <v>1</v>
      </c>
      <c r="Q31" s="187">
        <v>4</v>
      </c>
      <c r="R31" s="187">
        <v>0</v>
      </c>
      <c r="S31" s="187">
        <v>0</v>
      </c>
      <c r="T31" s="187">
        <v>5</v>
      </c>
      <c r="U31" s="187">
        <v>0</v>
      </c>
      <c r="V31" s="187">
        <v>0</v>
      </c>
      <c r="W31" s="187">
        <v>0</v>
      </c>
      <c r="X31" s="187">
        <v>2</v>
      </c>
      <c r="Y31" s="187">
        <v>0</v>
      </c>
      <c r="Z31" s="187">
        <v>0</v>
      </c>
      <c r="AA31" s="187">
        <v>0</v>
      </c>
      <c r="AB31" s="187">
        <v>0</v>
      </c>
      <c r="AC31" s="177"/>
      <c r="AD31" s="27">
        <f>SUM(C31:AB31)</f>
        <v>50</v>
      </c>
      <c r="AE31" s="11"/>
      <c r="AF31" s="47"/>
      <c r="AG31" s="47"/>
      <c r="AH31" s="47"/>
    </row>
    <row r="32" spans="1:34" ht="15.6" customHeight="1" x14ac:dyDescent="0.2">
      <c r="A32" s="210" t="s">
        <v>65</v>
      </c>
      <c r="B32" s="24" t="s">
        <v>8</v>
      </c>
      <c r="C32" s="173">
        <f>C31</f>
        <v>5</v>
      </c>
      <c r="D32" s="188">
        <f t="shared" ref="D32" si="67">C32-D30+D31</f>
        <v>17</v>
      </c>
      <c r="E32" s="188">
        <f t="shared" ref="E32" si="68">D32-E30+E31</f>
        <v>22</v>
      </c>
      <c r="F32" s="188">
        <f t="shared" ref="F32" si="69">E32-F30+F31</f>
        <v>23</v>
      </c>
      <c r="G32" s="188">
        <f t="shared" ref="G32" si="70">F32-G30+G31</f>
        <v>23</v>
      </c>
      <c r="H32" s="188">
        <f t="shared" ref="H32" si="71">G32-H30+H31</f>
        <v>23</v>
      </c>
      <c r="I32" s="178">
        <f t="shared" ref="I32" si="72">H32-I30+I31</f>
        <v>23</v>
      </c>
      <c r="J32" s="179">
        <f t="shared" ref="J32" si="73">I32-J30+J31</f>
        <v>27</v>
      </c>
      <c r="K32" s="179">
        <f t="shared" ref="K32" si="74">J32-K30+K31</f>
        <v>31</v>
      </c>
      <c r="L32" s="85" t="s">
        <v>66</v>
      </c>
      <c r="M32" s="85" t="s">
        <v>66</v>
      </c>
      <c r="N32" s="86">
        <f>K32-N30+N31</f>
        <v>32</v>
      </c>
      <c r="O32" s="188">
        <f t="shared" ref="O32" si="75">N32-O30+O31</f>
        <v>34</v>
      </c>
      <c r="P32" s="188">
        <f t="shared" ref="P32" si="76">O32-P30+P31</f>
        <v>35</v>
      </c>
      <c r="Q32" s="188">
        <f t="shared" ref="Q32" si="77">P32-Q30+Q31</f>
        <v>38</v>
      </c>
      <c r="R32" s="188">
        <f t="shared" ref="R32" si="78">Q32-R30+R31</f>
        <v>35</v>
      </c>
      <c r="S32" s="188">
        <f t="shared" ref="S32" si="79">R32-S30+S31</f>
        <v>29</v>
      </c>
      <c r="T32" s="188">
        <f t="shared" ref="T32" si="80">S32-T30+T31</f>
        <v>34</v>
      </c>
      <c r="U32" s="188">
        <f t="shared" ref="U32" si="81">T32-U30+U31</f>
        <v>29</v>
      </c>
      <c r="V32" s="188">
        <f t="shared" ref="V32" si="82">U32-V30+V31</f>
        <v>20</v>
      </c>
      <c r="W32" s="188">
        <f t="shared" ref="W32" si="83">V32-W30+W31</f>
        <v>9</v>
      </c>
      <c r="X32" s="188">
        <f t="shared" ref="X32" si="84">W32-X30+X31</f>
        <v>6</v>
      </c>
      <c r="Y32" s="188">
        <f t="shared" ref="Y32" si="85">X32-Y30+Y31</f>
        <v>2</v>
      </c>
      <c r="Z32" s="188">
        <f t="shared" ref="Z32" si="86">Y32-Z30+Z31</f>
        <v>0</v>
      </c>
      <c r="AA32" s="188">
        <f t="shared" ref="AA32" si="87">Z32-AA30+AA31</f>
        <v>0</v>
      </c>
      <c r="AB32" s="188">
        <f t="shared" ref="AB32" si="88">AA32-AB30+AB31</f>
        <v>0</v>
      </c>
      <c r="AC32" s="180">
        <f>AB32-AC30</f>
        <v>0</v>
      </c>
      <c r="AD32" s="28"/>
      <c r="AE32" s="3">
        <f>MAX(C32:AC32)</f>
        <v>38</v>
      </c>
      <c r="AF32" s="47"/>
      <c r="AG32" s="47"/>
      <c r="AH32" s="47"/>
    </row>
    <row r="33" spans="1:34" ht="15.6" customHeight="1" x14ac:dyDescent="0.2">
      <c r="A33" s="211"/>
      <c r="B33" s="24" t="s">
        <v>9</v>
      </c>
      <c r="C33" s="195"/>
      <c r="D33" s="196"/>
      <c r="E33" s="196"/>
      <c r="F33" s="196"/>
      <c r="G33" s="196"/>
      <c r="H33" s="181">
        <v>14.15</v>
      </c>
      <c r="I33" s="196"/>
      <c r="J33" s="197"/>
      <c r="K33" s="197"/>
      <c r="L33" s="197"/>
      <c r="M33" s="197"/>
      <c r="N33" s="197"/>
      <c r="O33" s="181">
        <v>14.25</v>
      </c>
      <c r="P33" s="196"/>
      <c r="Q33" s="196"/>
      <c r="R33" s="196"/>
      <c r="S33" s="181">
        <v>14.3</v>
      </c>
      <c r="T33" s="196"/>
      <c r="U33" s="196"/>
      <c r="V33" s="196"/>
      <c r="W33" s="196"/>
      <c r="X33" s="196"/>
      <c r="Y33" s="181">
        <v>14.42</v>
      </c>
      <c r="Z33" s="196"/>
      <c r="AA33" s="196"/>
      <c r="AB33" s="196"/>
      <c r="AC33" s="198">
        <v>14.47</v>
      </c>
      <c r="AD33" s="29">
        <v>37</v>
      </c>
      <c r="AE33" s="11"/>
      <c r="AF33" s="47"/>
      <c r="AG33" s="47"/>
      <c r="AH33" s="47"/>
    </row>
    <row r="34" spans="1:34" ht="15.6" customHeight="1" x14ac:dyDescent="0.2">
      <c r="A34" s="212"/>
      <c r="B34" s="25" t="s">
        <v>10</v>
      </c>
      <c r="C34" s="199">
        <v>14.1</v>
      </c>
      <c r="D34" s="200"/>
      <c r="E34" s="200"/>
      <c r="F34" s="200"/>
      <c r="G34" s="200"/>
      <c r="H34" s="182">
        <f>H33</f>
        <v>14.15</v>
      </c>
      <c r="I34" s="200"/>
      <c r="J34" s="200"/>
      <c r="K34" s="200"/>
      <c r="L34" s="197"/>
      <c r="M34" s="197"/>
      <c r="N34" s="200"/>
      <c r="O34" s="182">
        <f>O33</f>
        <v>14.25</v>
      </c>
      <c r="P34" s="200"/>
      <c r="Q34" s="200"/>
      <c r="R34" s="200"/>
      <c r="S34" s="182">
        <f>S33</f>
        <v>14.3</v>
      </c>
      <c r="T34" s="200"/>
      <c r="U34" s="200"/>
      <c r="V34" s="200"/>
      <c r="W34" s="200"/>
      <c r="X34" s="200"/>
      <c r="Y34" s="182">
        <f>Y33</f>
        <v>14.42</v>
      </c>
      <c r="Z34" s="200"/>
      <c r="AA34" s="200"/>
      <c r="AB34" s="200"/>
      <c r="AC34" s="201"/>
      <c r="AD34" s="28"/>
      <c r="AE34" s="12"/>
      <c r="AF34" s="47"/>
      <c r="AG34" s="47"/>
      <c r="AH34" s="47"/>
    </row>
    <row r="35" spans="1:34" ht="15.6" customHeight="1" thickBot="1" x14ac:dyDescent="0.25">
      <c r="A35" s="49">
        <v>209</v>
      </c>
      <c r="B35" s="49" t="s">
        <v>11</v>
      </c>
      <c r="C35" s="183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  <c r="AA35" s="184"/>
      <c r="AB35" s="184"/>
      <c r="AC35" s="185"/>
      <c r="AD35" s="52"/>
      <c r="AE35" s="3"/>
      <c r="AF35" s="47"/>
      <c r="AG35" s="47"/>
      <c r="AH35" s="47"/>
    </row>
    <row r="36" spans="1:34" ht="15.6" customHeight="1" x14ac:dyDescent="0.2">
      <c r="A36" s="55"/>
      <c r="B36" s="22" t="s">
        <v>5</v>
      </c>
      <c r="C36" s="168"/>
      <c r="D36" s="186">
        <v>0</v>
      </c>
      <c r="E36" s="186" t="s">
        <v>66</v>
      </c>
      <c r="F36" s="186" t="s">
        <v>66</v>
      </c>
      <c r="G36" s="186" t="s">
        <v>66</v>
      </c>
      <c r="H36" s="186" t="s">
        <v>66</v>
      </c>
      <c r="I36" s="169" t="s">
        <v>66</v>
      </c>
      <c r="J36" s="170" t="s">
        <v>66</v>
      </c>
      <c r="K36" s="170">
        <v>0</v>
      </c>
      <c r="L36" s="74">
        <v>0</v>
      </c>
      <c r="M36" s="74">
        <v>1</v>
      </c>
      <c r="N36" s="171" t="s">
        <v>66</v>
      </c>
      <c r="O36" s="186" t="s">
        <v>66</v>
      </c>
      <c r="P36" s="186" t="s">
        <v>66</v>
      </c>
      <c r="Q36" s="186" t="s">
        <v>66</v>
      </c>
      <c r="R36" s="186" t="s">
        <v>66</v>
      </c>
      <c r="S36" s="186" t="s">
        <v>66</v>
      </c>
      <c r="T36" s="186" t="s">
        <v>66</v>
      </c>
      <c r="U36" s="186" t="s">
        <v>66</v>
      </c>
      <c r="V36" s="186">
        <v>10</v>
      </c>
      <c r="W36" s="186">
        <v>7</v>
      </c>
      <c r="X36" s="186">
        <v>7</v>
      </c>
      <c r="Y36" s="186" t="s">
        <v>66</v>
      </c>
      <c r="Z36" s="186">
        <v>3</v>
      </c>
      <c r="AA36" s="186" t="s">
        <v>66</v>
      </c>
      <c r="AB36" s="186" t="s">
        <v>66</v>
      </c>
      <c r="AC36" s="172">
        <v>0</v>
      </c>
      <c r="AD36" s="26" t="s">
        <v>6</v>
      </c>
      <c r="AE36" s="43"/>
      <c r="AF36" s="47"/>
      <c r="AG36" s="47"/>
      <c r="AH36" s="47"/>
    </row>
    <row r="37" spans="1:34" ht="15.6" customHeight="1" x14ac:dyDescent="0.2">
      <c r="A37" s="23">
        <v>15.1</v>
      </c>
      <c r="B37" s="24" t="s">
        <v>7</v>
      </c>
      <c r="C37" s="173">
        <v>7</v>
      </c>
      <c r="D37" s="187">
        <v>16</v>
      </c>
      <c r="E37" s="187" t="s">
        <v>66</v>
      </c>
      <c r="F37" s="187" t="s">
        <v>66</v>
      </c>
      <c r="G37" s="187" t="s">
        <v>66</v>
      </c>
      <c r="H37" s="187" t="s">
        <v>66</v>
      </c>
      <c r="I37" s="174" t="s">
        <v>66</v>
      </c>
      <c r="J37" s="175" t="s">
        <v>66</v>
      </c>
      <c r="K37" s="175">
        <v>3</v>
      </c>
      <c r="L37" s="80">
        <v>0</v>
      </c>
      <c r="M37" s="80">
        <v>0</v>
      </c>
      <c r="N37" s="176" t="s">
        <v>66</v>
      </c>
      <c r="O37" s="187" t="s">
        <v>66</v>
      </c>
      <c r="P37" s="187" t="s">
        <v>66</v>
      </c>
      <c r="Q37" s="187" t="s">
        <v>66</v>
      </c>
      <c r="R37" s="187" t="s">
        <v>66</v>
      </c>
      <c r="S37" s="187" t="s">
        <v>66</v>
      </c>
      <c r="T37" s="187" t="s">
        <v>66</v>
      </c>
      <c r="U37" s="187" t="s">
        <v>66</v>
      </c>
      <c r="V37" s="187">
        <v>1</v>
      </c>
      <c r="W37" s="187">
        <v>1</v>
      </c>
      <c r="X37" s="187">
        <v>0</v>
      </c>
      <c r="Y37" s="187" t="s">
        <v>66</v>
      </c>
      <c r="Z37" s="187">
        <v>0</v>
      </c>
      <c r="AA37" s="187" t="s">
        <v>66</v>
      </c>
      <c r="AB37" s="187" t="s">
        <v>66</v>
      </c>
      <c r="AC37" s="177"/>
      <c r="AD37" s="27">
        <f>SUM(C37:AB37)</f>
        <v>28</v>
      </c>
      <c r="AE37" s="11"/>
      <c r="AF37" s="47"/>
      <c r="AG37" s="47"/>
      <c r="AH37" s="47"/>
    </row>
    <row r="38" spans="1:34" ht="15.6" customHeight="1" x14ac:dyDescent="0.2">
      <c r="A38" s="210" t="s">
        <v>65</v>
      </c>
      <c r="B38" s="24" t="s">
        <v>8</v>
      </c>
      <c r="C38" s="173">
        <f>C37</f>
        <v>7</v>
      </c>
      <c r="D38" s="188">
        <f t="shared" ref="D38" si="89">C38-D36+D37</f>
        <v>23</v>
      </c>
      <c r="E38" s="188" t="s">
        <v>66</v>
      </c>
      <c r="F38" s="188" t="s">
        <v>66</v>
      </c>
      <c r="G38" s="188" t="s">
        <v>66</v>
      </c>
      <c r="H38" s="188" t="s">
        <v>66</v>
      </c>
      <c r="I38" s="178" t="s">
        <v>66</v>
      </c>
      <c r="J38" s="179" t="s">
        <v>66</v>
      </c>
      <c r="K38" s="179">
        <f>D38-K36+K37</f>
        <v>26</v>
      </c>
      <c r="L38" s="85">
        <f t="shared" ref="L38" si="90">K38-L36+L37</f>
        <v>26</v>
      </c>
      <c r="M38" s="85">
        <f t="shared" ref="M38" si="91">L38-M36+M37</f>
        <v>25</v>
      </c>
      <c r="N38" s="86" t="s">
        <v>66</v>
      </c>
      <c r="O38" s="188" t="s">
        <v>66</v>
      </c>
      <c r="P38" s="188" t="s">
        <v>66</v>
      </c>
      <c r="Q38" s="188" t="s">
        <v>66</v>
      </c>
      <c r="R38" s="188" t="s">
        <v>66</v>
      </c>
      <c r="S38" s="188" t="s">
        <v>66</v>
      </c>
      <c r="T38" s="188" t="s">
        <v>66</v>
      </c>
      <c r="U38" s="188" t="s">
        <v>66</v>
      </c>
      <c r="V38" s="188">
        <f>M38-V36+V37</f>
        <v>16</v>
      </c>
      <c r="W38" s="188">
        <f t="shared" ref="W38" si="92">V38-W36+W37</f>
        <v>10</v>
      </c>
      <c r="X38" s="188">
        <f t="shared" ref="X38" si="93">W38-X36+X37</f>
        <v>3</v>
      </c>
      <c r="Y38" s="188" t="s">
        <v>66</v>
      </c>
      <c r="Z38" s="188">
        <f>X38-Z36+Z37</f>
        <v>0</v>
      </c>
      <c r="AA38" s="188" t="s">
        <v>66</v>
      </c>
      <c r="AB38" s="188" t="s">
        <v>66</v>
      </c>
      <c r="AC38" s="180">
        <f>Z38-AC36</f>
        <v>0</v>
      </c>
      <c r="AD38" s="28"/>
      <c r="AE38" s="3">
        <f>MAX(C38:AC38)</f>
        <v>26</v>
      </c>
      <c r="AF38" s="47"/>
      <c r="AG38" s="47"/>
      <c r="AH38" s="47"/>
    </row>
    <row r="39" spans="1:34" ht="15.6" customHeight="1" x14ac:dyDescent="0.2">
      <c r="A39" s="211"/>
      <c r="B39" s="24" t="s">
        <v>9</v>
      </c>
      <c r="C39" s="195"/>
      <c r="D39" s="196"/>
      <c r="E39" s="196"/>
      <c r="F39" s="196"/>
      <c r="G39" s="196"/>
      <c r="H39" s="181" t="s">
        <v>66</v>
      </c>
      <c r="I39" s="196"/>
      <c r="J39" s="197"/>
      <c r="K39" s="197"/>
      <c r="L39" s="197"/>
      <c r="M39" s="197"/>
      <c r="N39" s="197"/>
      <c r="O39" s="181" t="s">
        <v>66</v>
      </c>
      <c r="P39" s="196"/>
      <c r="Q39" s="196"/>
      <c r="R39" s="196"/>
      <c r="S39" s="181" t="s">
        <v>66</v>
      </c>
      <c r="T39" s="196"/>
      <c r="U39" s="196"/>
      <c r="V39" s="196"/>
      <c r="W39" s="196"/>
      <c r="X39" s="196"/>
      <c r="Y39" s="181" t="s">
        <v>66</v>
      </c>
      <c r="Z39" s="196"/>
      <c r="AA39" s="196"/>
      <c r="AB39" s="196"/>
      <c r="AC39" s="198">
        <v>15.44</v>
      </c>
      <c r="AD39" s="29">
        <v>34</v>
      </c>
      <c r="AE39" s="11"/>
      <c r="AF39" s="47"/>
      <c r="AG39" s="47"/>
      <c r="AH39" s="47"/>
    </row>
    <row r="40" spans="1:34" ht="15.6" customHeight="1" x14ac:dyDescent="0.2">
      <c r="A40" s="212"/>
      <c r="B40" s="25" t="s">
        <v>10</v>
      </c>
      <c r="C40" s="199">
        <v>15.1</v>
      </c>
      <c r="D40" s="200"/>
      <c r="E40" s="200"/>
      <c r="F40" s="200"/>
      <c r="G40" s="200"/>
      <c r="H40" s="182" t="s">
        <v>66</v>
      </c>
      <c r="I40" s="200"/>
      <c r="J40" s="200"/>
      <c r="K40" s="200"/>
      <c r="L40" s="197"/>
      <c r="M40" s="197"/>
      <c r="N40" s="200"/>
      <c r="O40" s="182" t="s">
        <v>66</v>
      </c>
      <c r="P40" s="200"/>
      <c r="Q40" s="200"/>
      <c r="R40" s="200"/>
      <c r="S40" s="182" t="s">
        <v>66</v>
      </c>
      <c r="T40" s="200"/>
      <c r="U40" s="200"/>
      <c r="V40" s="200"/>
      <c r="W40" s="200"/>
      <c r="X40" s="200"/>
      <c r="Y40" s="182" t="s">
        <v>66</v>
      </c>
      <c r="Z40" s="200"/>
      <c r="AA40" s="200"/>
      <c r="AB40" s="200"/>
      <c r="AC40" s="201"/>
      <c r="AD40" s="28"/>
      <c r="AE40" s="12"/>
      <c r="AF40" s="47"/>
      <c r="AG40" s="47"/>
      <c r="AH40" s="47"/>
    </row>
    <row r="41" spans="1:34" ht="15.6" customHeight="1" thickBot="1" x14ac:dyDescent="0.25">
      <c r="A41" s="49">
        <v>519</v>
      </c>
      <c r="B41" s="49" t="s">
        <v>11</v>
      </c>
      <c r="C41" s="105" t="s">
        <v>68</v>
      </c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B41" s="184"/>
      <c r="AC41" s="185"/>
      <c r="AD41" s="52"/>
      <c r="AE41" s="3"/>
      <c r="AF41" s="47"/>
      <c r="AG41" s="47"/>
      <c r="AH41" s="47"/>
    </row>
    <row r="42" spans="1:34" ht="15.6" customHeight="1" x14ac:dyDescent="0.2">
      <c r="A42" s="55"/>
      <c r="B42" s="22" t="s">
        <v>5</v>
      </c>
      <c r="C42" s="168"/>
      <c r="D42" s="186">
        <v>0</v>
      </c>
      <c r="E42" s="186">
        <v>0</v>
      </c>
      <c r="F42" s="186">
        <v>0</v>
      </c>
      <c r="G42" s="186">
        <v>0</v>
      </c>
      <c r="H42" s="186">
        <v>0</v>
      </c>
      <c r="I42" s="169">
        <v>0</v>
      </c>
      <c r="J42" s="170">
        <v>0</v>
      </c>
      <c r="K42" s="170">
        <v>1</v>
      </c>
      <c r="L42" s="74" t="s">
        <v>66</v>
      </c>
      <c r="M42" s="74" t="s">
        <v>66</v>
      </c>
      <c r="N42" s="171">
        <v>0</v>
      </c>
      <c r="O42" s="186">
        <v>2</v>
      </c>
      <c r="P42" s="186">
        <v>0</v>
      </c>
      <c r="Q42" s="186">
        <v>0</v>
      </c>
      <c r="R42" s="186">
        <v>0</v>
      </c>
      <c r="S42" s="186">
        <v>2</v>
      </c>
      <c r="T42" s="186">
        <v>2</v>
      </c>
      <c r="U42" s="186">
        <v>2</v>
      </c>
      <c r="V42" s="186">
        <v>2</v>
      </c>
      <c r="W42" s="186">
        <v>6</v>
      </c>
      <c r="X42" s="186">
        <v>2</v>
      </c>
      <c r="Y42" s="186">
        <v>3</v>
      </c>
      <c r="Z42" s="186">
        <v>0</v>
      </c>
      <c r="AA42" s="186">
        <v>2</v>
      </c>
      <c r="AB42" s="186">
        <v>0</v>
      </c>
      <c r="AC42" s="172">
        <v>0</v>
      </c>
      <c r="AD42" s="26" t="s">
        <v>6</v>
      </c>
      <c r="AE42" s="43"/>
      <c r="AF42" s="47"/>
      <c r="AG42" s="47"/>
      <c r="AH42" s="47"/>
    </row>
    <row r="43" spans="1:34" ht="15.6" customHeight="1" x14ac:dyDescent="0.2">
      <c r="A43" s="23">
        <v>15.2</v>
      </c>
      <c r="B43" s="24" t="s">
        <v>7</v>
      </c>
      <c r="C43" s="173">
        <v>1</v>
      </c>
      <c r="D43" s="187">
        <v>7</v>
      </c>
      <c r="E43" s="187">
        <v>4</v>
      </c>
      <c r="F43" s="187">
        <v>3</v>
      </c>
      <c r="G43" s="187">
        <v>0</v>
      </c>
      <c r="H43" s="187">
        <v>0</v>
      </c>
      <c r="I43" s="174">
        <v>0</v>
      </c>
      <c r="J43" s="175">
        <v>0</v>
      </c>
      <c r="K43" s="175">
        <v>1</v>
      </c>
      <c r="L43" s="80" t="s">
        <v>66</v>
      </c>
      <c r="M43" s="80" t="s">
        <v>66</v>
      </c>
      <c r="N43" s="176">
        <v>2</v>
      </c>
      <c r="O43" s="187">
        <v>0</v>
      </c>
      <c r="P43" s="187">
        <v>4</v>
      </c>
      <c r="Q43" s="187">
        <v>0</v>
      </c>
      <c r="R43" s="187">
        <v>0</v>
      </c>
      <c r="S43" s="187">
        <v>1</v>
      </c>
      <c r="T43" s="187">
        <v>1</v>
      </c>
      <c r="U43" s="187">
        <v>0</v>
      </c>
      <c r="V43" s="187">
        <v>0</v>
      </c>
      <c r="W43" s="187">
        <v>0</v>
      </c>
      <c r="X43" s="187">
        <v>0</v>
      </c>
      <c r="Y43" s="187">
        <v>0</v>
      </c>
      <c r="Z43" s="187">
        <v>0</v>
      </c>
      <c r="AA43" s="187">
        <v>0</v>
      </c>
      <c r="AB43" s="187">
        <v>0</v>
      </c>
      <c r="AC43" s="177"/>
      <c r="AD43" s="27">
        <f>SUM(C43:AB43)</f>
        <v>24</v>
      </c>
      <c r="AE43" s="11"/>
      <c r="AF43" s="47"/>
      <c r="AG43" s="47"/>
      <c r="AH43" s="47"/>
    </row>
    <row r="44" spans="1:34" ht="15.6" customHeight="1" x14ac:dyDescent="0.2">
      <c r="A44" s="210" t="s">
        <v>65</v>
      </c>
      <c r="B44" s="24" t="s">
        <v>8</v>
      </c>
      <c r="C44" s="173">
        <f>C43</f>
        <v>1</v>
      </c>
      <c r="D44" s="188">
        <f t="shared" ref="D44" si="94">C44-D42+D43</f>
        <v>8</v>
      </c>
      <c r="E44" s="188">
        <f t="shared" ref="E44" si="95">D44-E42+E43</f>
        <v>12</v>
      </c>
      <c r="F44" s="188">
        <f t="shared" ref="F44" si="96">E44-F42+F43</f>
        <v>15</v>
      </c>
      <c r="G44" s="188">
        <f t="shared" ref="G44" si="97">F44-G42+G43</f>
        <v>15</v>
      </c>
      <c r="H44" s="188">
        <f t="shared" ref="H44" si="98">G44-H42+H43</f>
        <v>15</v>
      </c>
      <c r="I44" s="178">
        <f t="shared" ref="I44" si="99">H44-I42+I43</f>
        <v>15</v>
      </c>
      <c r="J44" s="179">
        <f t="shared" ref="J44" si="100">I44-J42+J43</f>
        <v>15</v>
      </c>
      <c r="K44" s="179">
        <f t="shared" ref="K44" si="101">J44-K42+K43</f>
        <v>15</v>
      </c>
      <c r="L44" s="85" t="s">
        <v>66</v>
      </c>
      <c r="M44" s="85" t="s">
        <v>66</v>
      </c>
      <c r="N44" s="86">
        <f>K44-N42+N43</f>
        <v>17</v>
      </c>
      <c r="O44" s="188">
        <f t="shared" ref="O44" si="102">N44-O42+O43</f>
        <v>15</v>
      </c>
      <c r="P44" s="188">
        <f t="shared" ref="P44" si="103">O44-P42+P43</f>
        <v>19</v>
      </c>
      <c r="Q44" s="188">
        <f t="shared" ref="Q44" si="104">P44-Q42+Q43</f>
        <v>19</v>
      </c>
      <c r="R44" s="188">
        <f t="shared" ref="R44" si="105">Q44-R42+R43</f>
        <v>19</v>
      </c>
      <c r="S44" s="188">
        <f t="shared" ref="S44" si="106">R44-S42+S43</f>
        <v>18</v>
      </c>
      <c r="T44" s="188">
        <f t="shared" ref="T44" si="107">S44-T42+T43</f>
        <v>17</v>
      </c>
      <c r="U44" s="188">
        <f t="shared" ref="U44" si="108">T44-U42+U43</f>
        <v>15</v>
      </c>
      <c r="V44" s="188">
        <f t="shared" ref="V44" si="109">U44-V42+V43</f>
        <v>13</v>
      </c>
      <c r="W44" s="188">
        <f t="shared" ref="W44" si="110">V44-W42+W43</f>
        <v>7</v>
      </c>
      <c r="X44" s="188">
        <f t="shared" ref="X44" si="111">W44-X42+X43</f>
        <v>5</v>
      </c>
      <c r="Y44" s="188">
        <f t="shared" ref="Y44" si="112">X44-Y42+Y43</f>
        <v>2</v>
      </c>
      <c r="Z44" s="188">
        <f t="shared" ref="Z44" si="113">Y44-Z42+Z43</f>
        <v>2</v>
      </c>
      <c r="AA44" s="188">
        <f t="shared" ref="AA44" si="114">Z44-AA42+AA43</f>
        <v>0</v>
      </c>
      <c r="AB44" s="188">
        <f t="shared" ref="AB44" si="115">AA44-AB42+AB43</f>
        <v>0</v>
      </c>
      <c r="AC44" s="180">
        <f>AB44-AC42</f>
        <v>0</v>
      </c>
      <c r="AD44" s="28"/>
      <c r="AE44" s="3">
        <f>MAX(C44:AC44)</f>
        <v>19</v>
      </c>
      <c r="AF44" s="47"/>
      <c r="AG44" s="47"/>
      <c r="AH44" s="47"/>
    </row>
    <row r="45" spans="1:34" ht="15.6" customHeight="1" x14ac:dyDescent="0.2">
      <c r="A45" s="211"/>
      <c r="B45" s="24" t="s">
        <v>9</v>
      </c>
      <c r="C45" s="195"/>
      <c r="D45" s="196"/>
      <c r="E45" s="196"/>
      <c r="F45" s="196"/>
      <c r="G45" s="196"/>
      <c r="H45" s="181">
        <v>15.3</v>
      </c>
      <c r="I45" s="196"/>
      <c r="J45" s="197"/>
      <c r="K45" s="197"/>
      <c r="L45" s="197"/>
      <c r="M45" s="197"/>
      <c r="N45" s="197"/>
      <c r="O45" s="181">
        <v>15.34</v>
      </c>
      <c r="P45" s="196"/>
      <c r="Q45" s="196"/>
      <c r="R45" s="196"/>
      <c r="S45" s="181">
        <v>15.39</v>
      </c>
      <c r="T45" s="196"/>
      <c r="U45" s="196"/>
      <c r="V45" s="196"/>
      <c r="W45" s="196"/>
      <c r="X45" s="196"/>
      <c r="Y45" s="181">
        <v>15.5</v>
      </c>
      <c r="Z45" s="196"/>
      <c r="AA45" s="196"/>
      <c r="AB45" s="196"/>
      <c r="AC45" s="198">
        <v>15.55</v>
      </c>
      <c r="AD45" s="29">
        <v>35</v>
      </c>
      <c r="AE45" s="11"/>
      <c r="AF45" s="47"/>
      <c r="AG45" s="47"/>
      <c r="AH45" s="47"/>
    </row>
    <row r="46" spans="1:34" ht="15.6" customHeight="1" x14ac:dyDescent="0.2">
      <c r="A46" s="212"/>
      <c r="B46" s="25" t="s">
        <v>10</v>
      </c>
      <c r="C46" s="199">
        <v>15.2</v>
      </c>
      <c r="D46" s="200"/>
      <c r="E46" s="200"/>
      <c r="F46" s="200"/>
      <c r="G46" s="200"/>
      <c r="H46" s="182">
        <f>H45</f>
        <v>15.3</v>
      </c>
      <c r="I46" s="200"/>
      <c r="J46" s="200"/>
      <c r="K46" s="200"/>
      <c r="L46" s="197"/>
      <c r="M46" s="197"/>
      <c r="N46" s="200"/>
      <c r="O46" s="182">
        <f>O45</f>
        <v>15.34</v>
      </c>
      <c r="P46" s="200"/>
      <c r="Q46" s="200"/>
      <c r="R46" s="200"/>
      <c r="S46" s="182">
        <f>S45</f>
        <v>15.39</v>
      </c>
      <c r="T46" s="200"/>
      <c r="U46" s="200"/>
      <c r="V46" s="200"/>
      <c r="W46" s="200"/>
      <c r="X46" s="200"/>
      <c r="Y46" s="182">
        <f>Y45</f>
        <v>15.5</v>
      </c>
      <c r="Z46" s="200"/>
      <c r="AA46" s="200"/>
      <c r="AB46" s="200"/>
      <c r="AC46" s="201"/>
      <c r="AD46" s="28"/>
      <c r="AE46" s="12"/>
      <c r="AF46" s="47"/>
      <c r="AG46" s="47"/>
      <c r="AH46" s="47"/>
    </row>
    <row r="47" spans="1:34" ht="15.6" customHeight="1" thickBot="1" x14ac:dyDescent="0.25">
      <c r="A47" s="49">
        <v>219</v>
      </c>
      <c r="B47" s="49" t="s">
        <v>11</v>
      </c>
      <c r="C47" s="183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5"/>
      <c r="AD47" s="52"/>
      <c r="AE47" s="3"/>
      <c r="AF47" s="47"/>
      <c r="AG47" s="47"/>
      <c r="AH47" s="47"/>
    </row>
    <row r="48" spans="1:34" ht="15.6" customHeight="1" x14ac:dyDescent="0.2">
      <c r="A48" s="55"/>
      <c r="B48" s="22" t="s">
        <v>5</v>
      </c>
      <c r="C48" s="168"/>
      <c r="D48" s="186">
        <v>0</v>
      </c>
      <c r="E48" s="186">
        <v>0</v>
      </c>
      <c r="F48" s="186">
        <v>0</v>
      </c>
      <c r="G48" s="186">
        <v>0</v>
      </c>
      <c r="H48" s="186">
        <v>0</v>
      </c>
      <c r="I48" s="169">
        <v>0</v>
      </c>
      <c r="J48" s="170">
        <v>0</v>
      </c>
      <c r="K48" s="170">
        <v>1</v>
      </c>
      <c r="L48" s="74" t="s">
        <v>66</v>
      </c>
      <c r="M48" s="74" t="s">
        <v>66</v>
      </c>
      <c r="N48" s="171">
        <v>4</v>
      </c>
      <c r="O48" s="186">
        <v>0</v>
      </c>
      <c r="P48" s="186">
        <v>3</v>
      </c>
      <c r="Q48" s="186">
        <v>0</v>
      </c>
      <c r="R48" s="186">
        <v>0</v>
      </c>
      <c r="S48" s="186">
        <v>2</v>
      </c>
      <c r="T48" s="186">
        <v>0</v>
      </c>
      <c r="U48" s="186">
        <v>0</v>
      </c>
      <c r="V48" s="186">
        <v>2</v>
      </c>
      <c r="W48" s="186">
        <v>6</v>
      </c>
      <c r="X48" s="186">
        <v>4</v>
      </c>
      <c r="Y48" s="186">
        <v>1</v>
      </c>
      <c r="Z48" s="186">
        <v>0</v>
      </c>
      <c r="AA48" s="186">
        <v>1</v>
      </c>
      <c r="AB48" s="186">
        <v>0</v>
      </c>
      <c r="AC48" s="172">
        <v>0</v>
      </c>
      <c r="AD48" s="26" t="s">
        <v>6</v>
      </c>
      <c r="AE48" s="43"/>
      <c r="AF48" s="47"/>
      <c r="AG48" s="47"/>
      <c r="AH48" s="47"/>
    </row>
    <row r="49" spans="1:34" ht="15.6" customHeight="1" x14ac:dyDescent="0.2">
      <c r="A49" s="23">
        <v>19.149999999999999</v>
      </c>
      <c r="B49" s="24" t="s">
        <v>7</v>
      </c>
      <c r="C49" s="173">
        <v>5</v>
      </c>
      <c r="D49" s="187">
        <v>7</v>
      </c>
      <c r="E49" s="187">
        <v>0</v>
      </c>
      <c r="F49" s="187">
        <v>2</v>
      </c>
      <c r="G49" s="187">
        <v>1</v>
      </c>
      <c r="H49" s="187">
        <v>0</v>
      </c>
      <c r="I49" s="174">
        <v>2</v>
      </c>
      <c r="J49" s="175">
        <v>0</v>
      </c>
      <c r="K49" s="175">
        <v>0</v>
      </c>
      <c r="L49" s="80" t="s">
        <v>66</v>
      </c>
      <c r="M49" s="80" t="s">
        <v>66</v>
      </c>
      <c r="N49" s="176">
        <v>2</v>
      </c>
      <c r="O49" s="187">
        <v>0</v>
      </c>
      <c r="P49" s="187">
        <v>0</v>
      </c>
      <c r="Q49" s="187">
        <v>1</v>
      </c>
      <c r="R49" s="187">
        <v>1</v>
      </c>
      <c r="S49" s="187">
        <v>0</v>
      </c>
      <c r="T49" s="187">
        <v>0</v>
      </c>
      <c r="U49" s="187">
        <v>0</v>
      </c>
      <c r="V49" s="187">
        <v>2</v>
      </c>
      <c r="W49" s="187">
        <v>1</v>
      </c>
      <c r="X49" s="187">
        <v>0</v>
      </c>
      <c r="Y49" s="187">
        <v>0</v>
      </c>
      <c r="Z49" s="187">
        <v>0</v>
      </c>
      <c r="AA49" s="187">
        <v>0</v>
      </c>
      <c r="AB49" s="187">
        <v>0</v>
      </c>
      <c r="AC49" s="177"/>
      <c r="AD49" s="27">
        <f>SUM(C49:AB49)</f>
        <v>24</v>
      </c>
      <c r="AE49" s="11"/>
      <c r="AF49" s="47"/>
      <c r="AG49" s="47"/>
      <c r="AH49" s="47"/>
    </row>
    <row r="50" spans="1:34" ht="15.6" customHeight="1" x14ac:dyDescent="0.2">
      <c r="A50" s="210" t="s">
        <v>65</v>
      </c>
      <c r="B50" s="24" t="s">
        <v>8</v>
      </c>
      <c r="C50" s="173">
        <f>C49</f>
        <v>5</v>
      </c>
      <c r="D50" s="188">
        <f t="shared" ref="D50" si="116">C50-D48+D49</f>
        <v>12</v>
      </c>
      <c r="E50" s="188">
        <f t="shared" ref="E50" si="117">D50-E48+E49</f>
        <v>12</v>
      </c>
      <c r="F50" s="188">
        <f t="shared" ref="F50" si="118">E50-F48+F49</f>
        <v>14</v>
      </c>
      <c r="G50" s="188">
        <f t="shared" ref="G50" si="119">F50-G48+G49</f>
        <v>15</v>
      </c>
      <c r="H50" s="188">
        <f t="shared" ref="H50" si="120">G50-H48+H49</f>
        <v>15</v>
      </c>
      <c r="I50" s="178">
        <f t="shared" ref="I50" si="121">H50-I48+I49</f>
        <v>17</v>
      </c>
      <c r="J50" s="179">
        <f t="shared" ref="J50" si="122">I50-J48+J49</f>
        <v>17</v>
      </c>
      <c r="K50" s="179">
        <f t="shared" ref="K50" si="123">J50-K48+K49</f>
        <v>16</v>
      </c>
      <c r="L50" s="85" t="s">
        <v>66</v>
      </c>
      <c r="M50" s="85" t="s">
        <v>66</v>
      </c>
      <c r="N50" s="86">
        <f>K50-N48+N49</f>
        <v>14</v>
      </c>
      <c r="O50" s="188">
        <f t="shared" ref="O50" si="124">N50-O48+O49</f>
        <v>14</v>
      </c>
      <c r="P50" s="188">
        <f t="shared" ref="P50" si="125">O50-P48+P49</f>
        <v>11</v>
      </c>
      <c r="Q50" s="188">
        <f t="shared" ref="Q50" si="126">P50-Q48+Q49</f>
        <v>12</v>
      </c>
      <c r="R50" s="188">
        <f t="shared" ref="R50" si="127">Q50-R48+R49</f>
        <v>13</v>
      </c>
      <c r="S50" s="188">
        <f t="shared" ref="S50" si="128">R50-S48+S49</f>
        <v>11</v>
      </c>
      <c r="T50" s="188">
        <f t="shared" ref="T50" si="129">S50-T48+T49</f>
        <v>11</v>
      </c>
      <c r="U50" s="188">
        <f t="shared" ref="U50" si="130">T50-U48+U49</f>
        <v>11</v>
      </c>
      <c r="V50" s="188">
        <f t="shared" ref="V50" si="131">U50-V48+V49</f>
        <v>11</v>
      </c>
      <c r="W50" s="188">
        <f t="shared" ref="W50" si="132">V50-W48+W49</f>
        <v>6</v>
      </c>
      <c r="X50" s="188">
        <f t="shared" ref="X50" si="133">W50-X48+X49</f>
        <v>2</v>
      </c>
      <c r="Y50" s="188">
        <f t="shared" ref="Y50" si="134">X50-Y48+Y49</f>
        <v>1</v>
      </c>
      <c r="Z50" s="188">
        <f t="shared" ref="Z50" si="135">Y50-Z48+Z49</f>
        <v>1</v>
      </c>
      <c r="AA50" s="188">
        <f t="shared" ref="AA50" si="136">Z50-AA48+AA49</f>
        <v>0</v>
      </c>
      <c r="AB50" s="188">
        <f t="shared" ref="AB50" si="137">AA50-AB48+AB49</f>
        <v>0</v>
      </c>
      <c r="AC50" s="180">
        <f>AB50-AC48</f>
        <v>0</v>
      </c>
      <c r="AD50" s="28"/>
      <c r="AE50" s="3">
        <f>MAX(C50:AC50)</f>
        <v>17</v>
      </c>
      <c r="AF50" s="47"/>
      <c r="AG50" s="47"/>
      <c r="AH50" s="47"/>
    </row>
    <row r="51" spans="1:34" ht="15.6" customHeight="1" x14ac:dyDescent="0.2">
      <c r="A51" s="211"/>
      <c r="B51" s="24" t="s">
        <v>9</v>
      </c>
      <c r="C51" s="195"/>
      <c r="D51" s="196"/>
      <c r="E51" s="196"/>
      <c r="F51" s="196"/>
      <c r="G51" s="196"/>
      <c r="H51" s="181">
        <v>19.22</v>
      </c>
      <c r="I51" s="196"/>
      <c r="J51" s="197"/>
      <c r="K51" s="197"/>
      <c r="L51" s="197"/>
      <c r="M51" s="197"/>
      <c r="N51" s="197"/>
      <c r="O51" s="181">
        <v>19.29</v>
      </c>
      <c r="P51" s="196"/>
      <c r="Q51" s="196"/>
      <c r="R51" s="196"/>
      <c r="S51" s="181">
        <v>19.350000000000001</v>
      </c>
      <c r="T51" s="196"/>
      <c r="U51" s="196"/>
      <c r="V51" s="196"/>
      <c r="W51" s="196"/>
      <c r="X51" s="196"/>
      <c r="Y51" s="181">
        <v>19.45</v>
      </c>
      <c r="Z51" s="196"/>
      <c r="AA51" s="196"/>
      <c r="AB51" s="196"/>
      <c r="AC51" s="198">
        <v>19.52</v>
      </c>
      <c r="AD51" s="29">
        <v>37</v>
      </c>
      <c r="AE51" s="11"/>
      <c r="AF51" s="47"/>
      <c r="AG51" s="47"/>
      <c r="AH51" s="47"/>
    </row>
    <row r="52" spans="1:34" ht="15.6" customHeight="1" x14ac:dyDescent="0.2">
      <c r="A52" s="212"/>
      <c r="B52" s="25" t="s">
        <v>10</v>
      </c>
      <c r="C52" s="199">
        <v>19.149999999999999</v>
      </c>
      <c r="D52" s="200"/>
      <c r="E52" s="200"/>
      <c r="F52" s="200"/>
      <c r="G52" s="200"/>
      <c r="H52" s="182">
        <f>H51</f>
        <v>19.22</v>
      </c>
      <c r="I52" s="200"/>
      <c r="J52" s="200"/>
      <c r="K52" s="200"/>
      <c r="L52" s="197"/>
      <c r="M52" s="197"/>
      <c r="N52" s="200"/>
      <c r="O52" s="182">
        <f>O51</f>
        <v>19.29</v>
      </c>
      <c r="P52" s="200"/>
      <c r="Q52" s="200"/>
      <c r="R52" s="200"/>
      <c r="S52" s="182">
        <f>S51</f>
        <v>19.350000000000001</v>
      </c>
      <c r="T52" s="200"/>
      <c r="U52" s="200"/>
      <c r="V52" s="200"/>
      <c r="W52" s="200"/>
      <c r="X52" s="200"/>
      <c r="Y52" s="182">
        <f>Y51</f>
        <v>19.45</v>
      </c>
      <c r="Z52" s="200"/>
      <c r="AA52" s="200"/>
      <c r="AB52" s="200"/>
      <c r="AC52" s="201"/>
      <c r="AD52" s="28"/>
      <c r="AE52" s="12"/>
      <c r="AF52" s="47"/>
      <c r="AG52" s="47"/>
      <c r="AH52" s="47"/>
    </row>
    <row r="53" spans="1:34" ht="15.6" customHeight="1" thickBot="1" x14ac:dyDescent="0.25">
      <c r="A53" s="49">
        <v>217</v>
      </c>
      <c r="B53" s="49" t="s">
        <v>11</v>
      </c>
      <c r="C53" s="183"/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5"/>
      <c r="AD53" s="52"/>
      <c r="AE53" s="3"/>
      <c r="AF53" s="47"/>
      <c r="AG53" s="47"/>
      <c r="AH53" s="47"/>
    </row>
    <row r="54" spans="1:34" ht="15.6" customHeight="1" x14ac:dyDescent="0.2">
      <c r="A54" s="55"/>
      <c r="B54" s="22" t="s">
        <v>5</v>
      </c>
      <c r="C54" s="168"/>
      <c r="D54" s="186">
        <v>0</v>
      </c>
      <c r="E54" s="186">
        <v>0</v>
      </c>
      <c r="F54" s="186">
        <v>0</v>
      </c>
      <c r="G54" s="186">
        <v>0</v>
      </c>
      <c r="H54" s="186">
        <v>0</v>
      </c>
      <c r="I54" s="169">
        <v>0</v>
      </c>
      <c r="J54" s="170">
        <v>0</v>
      </c>
      <c r="K54" s="170">
        <v>0</v>
      </c>
      <c r="L54" s="74" t="s">
        <v>66</v>
      </c>
      <c r="M54" s="74" t="s">
        <v>66</v>
      </c>
      <c r="N54" s="171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1</v>
      </c>
      <c r="V54" s="186">
        <v>0</v>
      </c>
      <c r="W54" s="186">
        <v>2</v>
      </c>
      <c r="X54" s="186">
        <v>0</v>
      </c>
      <c r="Y54" s="186">
        <v>0</v>
      </c>
      <c r="Z54" s="186">
        <v>0</v>
      </c>
      <c r="AA54" s="186">
        <v>0</v>
      </c>
      <c r="AB54" s="186">
        <v>0</v>
      </c>
      <c r="AC54" s="172">
        <v>0</v>
      </c>
      <c r="AD54" s="26" t="s">
        <v>6</v>
      </c>
      <c r="AE54" s="43"/>
      <c r="AF54" s="47"/>
      <c r="AG54" s="47"/>
      <c r="AH54" s="47"/>
    </row>
    <row r="55" spans="1:34" ht="15.6" customHeight="1" x14ac:dyDescent="0.2">
      <c r="A55" s="23">
        <v>22.15</v>
      </c>
      <c r="B55" s="24" t="s">
        <v>7</v>
      </c>
      <c r="C55" s="173">
        <v>0</v>
      </c>
      <c r="D55" s="187">
        <v>2</v>
      </c>
      <c r="E55" s="187">
        <v>0</v>
      </c>
      <c r="F55" s="187">
        <v>0</v>
      </c>
      <c r="G55" s="187">
        <v>0</v>
      </c>
      <c r="H55" s="187">
        <v>0</v>
      </c>
      <c r="I55" s="174">
        <v>0</v>
      </c>
      <c r="J55" s="175">
        <v>0</v>
      </c>
      <c r="K55" s="175">
        <v>0</v>
      </c>
      <c r="L55" s="80" t="s">
        <v>66</v>
      </c>
      <c r="M55" s="80" t="s">
        <v>66</v>
      </c>
      <c r="N55" s="176">
        <v>1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7">
        <v>0</v>
      </c>
      <c r="W55" s="187">
        <v>0</v>
      </c>
      <c r="X55" s="187">
        <v>0</v>
      </c>
      <c r="Y55" s="187">
        <v>0</v>
      </c>
      <c r="Z55" s="187">
        <v>0</v>
      </c>
      <c r="AA55" s="187">
        <v>0</v>
      </c>
      <c r="AB55" s="187">
        <v>0</v>
      </c>
      <c r="AC55" s="177"/>
      <c r="AD55" s="27">
        <f>SUM(C55:AB55)</f>
        <v>3</v>
      </c>
      <c r="AE55" s="11"/>
      <c r="AF55" s="47"/>
      <c r="AG55" s="47"/>
      <c r="AH55" s="47"/>
    </row>
    <row r="56" spans="1:34" ht="15.6" customHeight="1" x14ac:dyDescent="0.2">
      <c r="A56" s="210" t="s">
        <v>65</v>
      </c>
      <c r="B56" s="24" t="s">
        <v>8</v>
      </c>
      <c r="C56" s="173">
        <f>C55</f>
        <v>0</v>
      </c>
      <c r="D56" s="188">
        <f t="shared" ref="D56" si="138">C56-D54+D55</f>
        <v>2</v>
      </c>
      <c r="E56" s="188">
        <f t="shared" ref="E56" si="139">D56-E54+E55</f>
        <v>2</v>
      </c>
      <c r="F56" s="188">
        <f t="shared" ref="F56" si="140">E56-F54+F55</f>
        <v>2</v>
      </c>
      <c r="G56" s="188">
        <f t="shared" ref="G56" si="141">F56-G54+G55</f>
        <v>2</v>
      </c>
      <c r="H56" s="188">
        <f t="shared" ref="H56" si="142">G56-H54+H55</f>
        <v>2</v>
      </c>
      <c r="I56" s="178">
        <f t="shared" ref="I56" si="143">H56-I54+I55</f>
        <v>2</v>
      </c>
      <c r="J56" s="179">
        <f t="shared" ref="J56" si="144">I56-J54+J55</f>
        <v>2</v>
      </c>
      <c r="K56" s="179">
        <f t="shared" ref="K56" si="145">J56-K54+K55</f>
        <v>2</v>
      </c>
      <c r="L56" s="85" t="s">
        <v>66</v>
      </c>
      <c r="M56" s="85" t="s">
        <v>66</v>
      </c>
      <c r="N56" s="86">
        <f>K56-N54+N55</f>
        <v>3</v>
      </c>
      <c r="O56" s="188">
        <f t="shared" ref="O56" si="146">N56-O54+O55</f>
        <v>3</v>
      </c>
      <c r="P56" s="188">
        <f t="shared" ref="P56" si="147">O56-P54+P55</f>
        <v>3</v>
      </c>
      <c r="Q56" s="188">
        <f t="shared" ref="Q56" si="148">P56-Q54+Q55</f>
        <v>3</v>
      </c>
      <c r="R56" s="188">
        <f t="shared" ref="R56" si="149">Q56-R54+R55</f>
        <v>3</v>
      </c>
      <c r="S56" s="188">
        <f t="shared" ref="S56" si="150">R56-S54+S55</f>
        <v>3</v>
      </c>
      <c r="T56" s="188">
        <f t="shared" ref="T56" si="151">S56-T54+T55</f>
        <v>3</v>
      </c>
      <c r="U56" s="188">
        <f t="shared" ref="U56" si="152">T56-U54+U55</f>
        <v>2</v>
      </c>
      <c r="V56" s="188">
        <f t="shared" ref="V56" si="153">U56-V54+V55</f>
        <v>2</v>
      </c>
      <c r="W56" s="188">
        <f t="shared" ref="W56" si="154">V56-W54+W55</f>
        <v>0</v>
      </c>
      <c r="X56" s="188">
        <f t="shared" ref="X56" si="155">W56-X54+X55</f>
        <v>0</v>
      </c>
      <c r="Y56" s="188">
        <f t="shared" ref="Y56" si="156">X56-Y54+Y55</f>
        <v>0</v>
      </c>
      <c r="Z56" s="188">
        <f t="shared" ref="Z56" si="157">Y56-Z54+Z55</f>
        <v>0</v>
      </c>
      <c r="AA56" s="188">
        <f t="shared" ref="AA56" si="158">Z56-AA54+AA55</f>
        <v>0</v>
      </c>
      <c r="AB56" s="188">
        <f t="shared" ref="AB56" si="159">AA56-AB54+AB55</f>
        <v>0</v>
      </c>
      <c r="AC56" s="180">
        <f>AB56-AC54</f>
        <v>0</v>
      </c>
      <c r="AD56" s="28"/>
      <c r="AE56" s="3">
        <f>MAX(C56:AC56)</f>
        <v>3</v>
      </c>
      <c r="AF56" s="47"/>
      <c r="AG56" s="47"/>
      <c r="AH56" s="47"/>
    </row>
    <row r="57" spans="1:34" ht="15.6" customHeight="1" x14ac:dyDescent="0.2">
      <c r="A57" s="211"/>
      <c r="B57" s="24" t="s">
        <v>9</v>
      </c>
      <c r="C57" s="195"/>
      <c r="D57" s="196"/>
      <c r="E57" s="196"/>
      <c r="F57" s="196"/>
      <c r="G57" s="196"/>
      <c r="H57" s="181">
        <v>22.22</v>
      </c>
      <c r="I57" s="196"/>
      <c r="J57" s="197"/>
      <c r="K57" s="197"/>
      <c r="L57" s="197"/>
      <c r="M57" s="197"/>
      <c r="N57" s="197"/>
      <c r="O57" s="181">
        <v>22.28</v>
      </c>
      <c r="P57" s="196"/>
      <c r="Q57" s="196"/>
      <c r="R57" s="196"/>
      <c r="S57" s="181">
        <v>22.34</v>
      </c>
      <c r="T57" s="196"/>
      <c r="U57" s="196"/>
      <c r="V57" s="196"/>
      <c r="W57" s="196"/>
      <c r="X57" s="196"/>
      <c r="Y57" s="181">
        <v>22.44</v>
      </c>
      <c r="Z57" s="196"/>
      <c r="AA57" s="196"/>
      <c r="AB57" s="196"/>
      <c r="AC57" s="198">
        <v>22.5</v>
      </c>
      <c r="AD57" s="29">
        <v>35</v>
      </c>
      <c r="AE57" s="11"/>
      <c r="AF57" s="47"/>
      <c r="AG57" s="47"/>
      <c r="AH57" s="47"/>
    </row>
    <row r="58" spans="1:34" ht="15.6" customHeight="1" x14ac:dyDescent="0.2">
      <c r="A58" s="212"/>
      <c r="B58" s="25" t="s">
        <v>10</v>
      </c>
      <c r="C58" s="199">
        <v>22.15</v>
      </c>
      <c r="D58" s="200"/>
      <c r="E58" s="200"/>
      <c r="F58" s="200"/>
      <c r="G58" s="200"/>
      <c r="H58" s="182">
        <f>H57</f>
        <v>22.22</v>
      </c>
      <c r="I58" s="200"/>
      <c r="J58" s="200"/>
      <c r="K58" s="200"/>
      <c r="L58" s="197"/>
      <c r="M58" s="197"/>
      <c r="N58" s="200"/>
      <c r="O58" s="182">
        <f>O57</f>
        <v>22.28</v>
      </c>
      <c r="P58" s="200"/>
      <c r="Q58" s="200"/>
      <c r="R58" s="200"/>
      <c r="S58" s="182">
        <f>S57</f>
        <v>22.34</v>
      </c>
      <c r="T58" s="200"/>
      <c r="U58" s="200"/>
      <c r="V58" s="200"/>
      <c r="W58" s="200"/>
      <c r="X58" s="200"/>
      <c r="Y58" s="182">
        <f>Y57</f>
        <v>22.44</v>
      </c>
      <c r="Z58" s="200"/>
      <c r="AA58" s="200"/>
      <c r="AB58" s="200"/>
      <c r="AC58" s="201"/>
      <c r="AD58" s="28"/>
      <c r="AE58" s="12"/>
      <c r="AF58" s="47"/>
      <c r="AG58" s="47"/>
      <c r="AH58" s="47"/>
    </row>
    <row r="59" spans="1:34" ht="15.6" customHeight="1" thickBot="1" x14ac:dyDescent="0.25">
      <c r="A59" s="49">
        <v>517</v>
      </c>
      <c r="B59" s="49" t="s">
        <v>11</v>
      </c>
      <c r="C59" s="183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5"/>
      <c r="AD59" s="52"/>
      <c r="AE59" s="3"/>
      <c r="AF59" s="47"/>
      <c r="AG59" s="47"/>
      <c r="AH59" s="47"/>
    </row>
    <row r="60" spans="1:34" ht="15.6" customHeight="1" x14ac:dyDescent="0.2">
      <c r="A60" s="55"/>
      <c r="B60" s="22" t="s">
        <v>5</v>
      </c>
      <c r="C60" s="168"/>
      <c r="D60" s="186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186">
        <v>0</v>
      </c>
      <c r="L60" s="74" t="s">
        <v>66</v>
      </c>
      <c r="M60" s="74" t="s">
        <v>66</v>
      </c>
      <c r="N60" s="171">
        <v>0</v>
      </c>
      <c r="O60" s="171">
        <v>0</v>
      </c>
      <c r="P60" s="171">
        <v>0</v>
      </c>
      <c r="Q60" s="171">
        <v>0</v>
      </c>
      <c r="R60" s="171">
        <v>0</v>
      </c>
      <c r="S60" s="171">
        <v>2</v>
      </c>
      <c r="T60" s="171">
        <v>0</v>
      </c>
      <c r="U60" s="171">
        <v>0</v>
      </c>
      <c r="V60" s="171">
        <v>0</v>
      </c>
      <c r="W60" s="171">
        <v>0</v>
      </c>
      <c r="X60" s="171">
        <v>1</v>
      </c>
      <c r="Y60" s="171">
        <v>0</v>
      </c>
      <c r="Z60" s="171">
        <v>0</v>
      </c>
      <c r="AA60" s="171">
        <v>0</v>
      </c>
      <c r="AB60" s="171">
        <v>4</v>
      </c>
      <c r="AC60" s="172">
        <v>2</v>
      </c>
      <c r="AD60" s="26" t="s">
        <v>6</v>
      </c>
      <c r="AE60" s="43"/>
      <c r="AF60" s="47"/>
      <c r="AG60" s="47"/>
      <c r="AH60" s="47"/>
    </row>
    <row r="61" spans="1:34" ht="15.6" customHeight="1" x14ac:dyDescent="0.2">
      <c r="A61" s="23">
        <v>23.15</v>
      </c>
      <c r="B61" s="24" t="s">
        <v>7</v>
      </c>
      <c r="C61" s="173">
        <v>0</v>
      </c>
      <c r="D61" s="187">
        <v>2</v>
      </c>
      <c r="E61" s="187">
        <v>0</v>
      </c>
      <c r="F61" s="187">
        <v>0</v>
      </c>
      <c r="G61" s="187">
        <v>0</v>
      </c>
      <c r="H61" s="187">
        <v>0</v>
      </c>
      <c r="I61" s="187">
        <v>0</v>
      </c>
      <c r="J61" s="187">
        <v>0</v>
      </c>
      <c r="K61" s="187">
        <v>0</v>
      </c>
      <c r="L61" s="80" t="s">
        <v>66</v>
      </c>
      <c r="M61" s="80" t="s">
        <v>66</v>
      </c>
      <c r="N61" s="176">
        <v>1</v>
      </c>
      <c r="O61" s="176">
        <v>0</v>
      </c>
      <c r="P61" s="176">
        <v>0</v>
      </c>
      <c r="Q61" s="176">
        <v>2</v>
      </c>
      <c r="R61" s="176">
        <v>0</v>
      </c>
      <c r="S61" s="176">
        <v>1</v>
      </c>
      <c r="T61" s="176">
        <v>0</v>
      </c>
      <c r="U61" s="176">
        <v>1</v>
      </c>
      <c r="V61" s="176">
        <v>0</v>
      </c>
      <c r="W61" s="176">
        <v>0</v>
      </c>
      <c r="X61" s="176">
        <v>0</v>
      </c>
      <c r="Y61" s="176">
        <v>2</v>
      </c>
      <c r="Z61" s="176">
        <v>0</v>
      </c>
      <c r="AA61" s="176">
        <v>0</v>
      </c>
      <c r="AB61" s="176">
        <v>0</v>
      </c>
      <c r="AC61" s="177"/>
      <c r="AD61" s="27">
        <f>SUM(C61:AB61)</f>
        <v>9</v>
      </c>
      <c r="AE61" s="11"/>
      <c r="AF61" s="47"/>
      <c r="AG61" s="47"/>
      <c r="AH61" s="47"/>
    </row>
    <row r="62" spans="1:34" ht="15.6" customHeight="1" x14ac:dyDescent="0.2">
      <c r="A62" s="210" t="s">
        <v>65</v>
      </c>
      <c r="B62" s="24" t="s">
        <v>8</v>
      </c>
      <c r="C62" s="173">
        <f>C61</f>
        <v>0</v>
      </c>
      <c r="D62" s="188">
        <f t="shared" ref="D62" si="160">C62-D60+D61</f>
        <v>2</v>
      </c>
      <c r="E62" s="188">
        <f t="shared" ref="E62" si="161">D62-E60+E61</f>
        <v>2</v>
      </c>
      <c r="F62" s="188">
        <f t="shared" ref="F62" si="162">E62-F60+F61</f>
        <v>2</v>
      </c>
      <c r="G62" s="188">
        <f t="shared" ref="G62" si="163">F62-G60+G61</f>
        <v>2</v>
      </c>
      <c r="H62" s="188">
        <f t="shared" ref="H62" si="164">G62-H60+H61</f>
        <v>2</v>
      </c>
      <c r="I62" s="178">
        <f t="shared" ref="I62" si="165">H62-I60+I61</f>
        <v>2</v>
      </c>
      <c r="J62" s="179">
        <f t="shared" ref="J62" si="166">I62-J60+J61</f>
        <v>2</v>
      </c>
      <c r="K62" s="179">
        <f t="shared" ref="K62" si="167">J62-K60+K61</f>
        <v>2</v>
      </c>
      <c r="L62" s="85" t="s">
        <v>66</v>
      </c>
      <c r="M62" s="85" t="s">
        <v>66</v>
      </c>
      <c r="N62" s="86">
        <f>K62-N60+N61</f>
        <v>3</v>
      </c>
      <c r="O62" s="188">
        <f t="shared" ref="O62" si="168">N62-O60+O61</f>
        <v>3</v>
      </c>
      <c r="P62" s="188">
        <f t="shared" ref="P62" si="169">O62-P60+P61</f>
        <v>3</v>
      </c>
      <c r="Q62" s="188">
        <f t="shared" ref="Q62" si="170">P62-Q60+Q61</f>
        <v>5</v>
      </c>
      <c r="R62" s="188">
        <f t="shared" ref="R62" si="171">Q62-R60+R61</f>
        <v>5</v>
      </c>
      <c r="S62" s="188">
        <f t="shared" ref="S62" si="172">R62-S60+S61</f>
        <v>4</v>
      </c>
      <c r="T62" s="188">
        <f t="shared" ref="T62" si="173">S62-T60+T61</f>
        <v>4</v>
      </c>
      <c r="U62" s="188">
        <f t="shared" ref="U62" si="174">T62-U60+U61</f>
        <v>5</v>
      </c>
      <c r="V62" s="188">
        <f t="shared" ref="V62" si="175">U62-V60+V61</f>
        <v>5</v>
      </c>
      <c r="W62" s="188">
        <f t="shared" ref="W62" si="176">V62-W60+W61</f>
        <v>5</v>
      </c>
      <c r="X62" s="188">
        <f t="shared" ref="X62" si="177">W62-X60+X61</f>
        <v>4</v>
      </c>
      <c r="Y62" s="188">
        <f t="shared" ref="Y62" si="178">X62-Y60+Y61</f>
        <v>6</v>
      </c>
      <c r="Z62" s="188">
        <f t="shared" ref="Z62" si="179">Y62-Z60+Z61</f>
        <v>6</v>
      </c>
      <c r="AA62" s="188">
        <f t="shared" ref="AA62" si="180">Z62-AA60+AA61</f>
        <v>6</v>
      </c>
      <c r="AB62" s="188">
        <f t="shared" ref="AB62" si="181">AA62-AB60+AB61</f>
        <v>2</v>
      </c>
      <c r="AC62" s="180">
        <f>AB62-AC60</f>
        <v>0</v>
      </c>
      <c r="AD62" s="28"/>
      <c r="AE62" s="3">
        <f>MAX(C62:AC62)</f>
        <v>6</v>
      </c>
      <c r="AF62" s="47"/>
      <c r="AG62" s="47"/>
      <c r="AH62" s="47"/>
    </row>
    <row r="63" spans="1:34" ht="15.6" customHeight="1" x14ac:dyDescent="0.2">
      <c r="A63" s="211"/>
      <c r="B63" s="24" t="s">
        <v>9</v>
      </c>
      <c r="C63" s="195"/>
      <c r="D63" s="196"/>
      <c r="E63" s="196"/>
      <c r="F63" s="196"/>
      <c r="G63" s="196"/>
      <c r="H63" s="181">
        <v>23.25</v>
      </c>
      <c r="I63" s="196"/>
      <c r="J63" s="197"/>
      <c r="K63" s="197"/>
      <c r="L63" s="197"/>
      <c r="M63" s="197"/>
      <c r="N63" s="197"/>
      <c r="O63" s="181">
        <v>21.31</v>
      </c>
      <c r="P63" s="196"/>
      <c r="Q63" s="196"/>
      <c r="R63" s="196"/>
      <c r="S63" s="181">
        <v>23.35</v>
      </c>
      <c r="T63" s="196"/>
      <c r="U63" s="196"/>
      <c r="V63" s="196"/>
      <c r="W63" s="196"/>
      <c r="X63" s="196"/>
      <c r="Y63" s="181">
        <v>23.44</v>
      </c>
      <c r="Z63" s="196"/>
      <c r="AA63" s="196"/>
      <c r="AB63" s="196"/>
      <c r="AC63" s="198">
        <v>23.49</v>
      </c>
      <c r="AD63" s="29">
        <v>34</v>
      </c>
      <c r="AE63" s="11"/>
      <c r="AF63" s="47"/>
      <c r="AG63" s="47"/>
      <c r="AH63" s="47"/>
    </row>
    <row r="64" spans="1:34" ht="15.6" customHeight="1" x14ac:dyDescent="0.2">
      <c r="A64" s="212"/>
      <c r="B64" s="25" t="s">
        <v>10</v>
      </c>
      <c r="C64" s="199">
        <v>23.15</v>
      </c>
      <c r="D64" s="200"/>
      <c r="E64" s="200"/>
      <c r="F64" s="200"/>
      <c r="G64" s="200"/>
      <c r="H64" s="182">
        <f>H63</f>
        <v>23.25</v>
      </c>
      <c r="I64" s="200"/>
      <c r="J64" s="200"/>
      <c r="K64" s="200"/>
      <c r="L64" s="197"/>
      <c r="M64" s="197"/>
      <c r="N64" s="200"/>
      <c r="O64" s="182">
        <f>O63</f>
        <v>21.31</v>
      </c>
      <c r="P64" s="200"/>
      <c r="Q64" s="200"/>
      <c r="R64" s="200"/>
      <c r="S64" s="182">
        <f>S63</f>
        <v>23.35</v>
      </c>
      <c r="T64" s="200"/>
      <c r="U64" s="200"/>
      <c r="V64" s="200"/>
      <c r="W64" s="200"/>
      <c r="X64" s="200"/>
      <c r="Y64" s="182">
        <f>Y63</f>
        <v>23.44</v>
      </c>
      <c r="Z64" s="200"/>
      <c r="AA64" s="200"/>
      <c r="AB64" s="200"/>
      <c r="AC64" s="201"/>
      <c r="AD64" s="28"/>
      <c r="AE64" s="12"/>
      <c r="AF64" s="47"/>
      <c r="AG64" s="47"/>
      <c r="AH64" s="47"/>
    </row>
    <row r="65" spans="1:34" ht="15.6" customHeight="1" thickBot="1" x14ac:dyDescent="0.25">
      <c r="A65" s="49">
        <v>535</v>
      </c>
      <c r="B65" s="49" t="s">
        <v>11</v>
      </c>
      <c r="C65" s="98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100"/>
      <c r="AD65" s="52"/>
      <c r="AE65" s="3"/>
      <c r="AF65" s="47"/>
      <c r="AG65" s="47"/>
      <c r="AH65" s="47"/>
    </row>
    <row r="66" spans="1:34" s="47" customFormat="1" ht="15.6" customHeight="1" x14ac:dyDescent="0.2">
      <c r="A66" s="61" t="s">
        <v>12</v>
      </c>
      <c r="B66" s="57"/>
      <c r="C66" s="4"/>
      <c r="D66" s="5">
        <f t="shared" ref="D66:AC66" si="182">SUMIF($B6:$B65,"l. wys.",D6:D65)</f>
        <v>0</v>
      </c>
      <c r="E66" s="5">
        <f t="shared" si="182"/>
        <v>0</v>
      </c>
      <c r="F66" s="5">
        <f t="shared" si="182"/>
        <v>0</v>
      </c>
      <c r="G66" s="5">
        <f t="shared" si="182"/>
        <v>0</v>
      </c>
      <c r="H66" s="5">
        <f t="shared" si="182"/>
        <v>0</v>
      </c>
      <c r="I66" s="5">
        <f t="shared" si="182"/>
        <v>2</v>
      </c>
      <c r="J66" s="5">
        <f t="shared" si="182"/>
        <v>0</v>
      </c>
      <c r="K66" s="5">
        <f t="shared" si="182"/>
        <v>4</v>
      </c>
      <c r="L66" s="5">
        <f t="shared" si="182"/>
        <v>0</v>
      </c>
      <c r="M66" s="5">
        <f t="shared" si="182"/>
        <v>1</v>
      </c>
      <c r="N66" s="5">
        <f t="shared" si="182"/>
        <v>19</v>
      </c>
      <c r="O66" s="5">
        <f t="shared" si="182"/>
        <v>11</v>
      </c>
      <c r="P66" s="5">
        <f t="shared" si="182"/>
        <v>6</v>
      </c>
      <c r="Q66" s="5">
        <f t="shared" si="182"/>
        <v>3</v>
      </c>
      <c r="R66" s="5">
        <f t="shared" si="182"/>
        <v>9</v>
      </c>
      <c r="S66" s="5">
        <f t="shared" si="182"/>
        <v>40</v>
      </c>
      <c r="T66" s="5">
        <f t="shared" si="182"/>
        <v>22</v>
      </c>
      <c r="U66" s="5">
        <f t="shared" si="182"/>
        <v>10</v>
      </c>
      <c r="V66" s="5">
        <f t="shared" si="182"/>
        <v>26</v>
      </c>
      <c r="W66" s="5">
        <f t="shared" si="182"/>
        <v>56</v>
      </c>
      <c r="X66" s="5">
        <f t="shared" si="182"/>
        <v>24</v>
      </c>
      <c r="Y66" s="5">
        <f t="shared" si="182"/>
        <v>18</v>
      </c>
      <c r="Z66" s="5">
        <f t="shared" si="182"/>
        <v>24</v>
      </c>
      <c r="AA66" s="5">
        <f t="shared" si="182"/>
        <v>8</v>
      </c>
      <c r="AB66" s="5">
        <f t="shared" si="182"/>
        <v>4</v>
      </c>
      <c r="AC66" s="5">
        <f t="shared" si="182"/>
        <v>5</v>
      </c>
      <c r="AD66" s="45" t="str">
        <f>"Σ: "&amp;SUM(C66:AC66)</f>
        <v>Σ: 292</v>
      </c>
      <c r="AE66" s="46"/>
    </row>
    <row r="67" spans="1:34" s="47" customFormat="1" ht="15.6" customHeight="1" thickBot="1" x14ac:dyDescent="0.25">
      <c r="A67" s="62" t="s">
        <v>13</v>
      </c>
      <c r="B67" s="58"/>
      <c r="C67" s="6">
        <f t="shared" ref="C67:AB67" si="183">SUMIF($B6:$B65,"l. wsiad.",C6:C65)</f>
        <v>27</v>
      </c>
      <c r="D67" s="7">
        <f t="shared" si="183"/>
        <v>58</v>
      </c>
      <c r="E67" s="7">
        <f t="shared" si="183"/>
        <v>19</v>
      </c>
      <c r="F67" s="7">
        <f t="shared" si="183"/>
        <v>9</v>
      </c>
      <c r="G67" s="7">
        <f t="shared" si="183"/>
        <v>11</v>
      </c>
      <c r="H67" s="7">
        <f t="shared" si="183"/>
        <v>2</v>
      </c>
      <c r="I67" s="7">
        <f t="shared" si="183"/>
        <v>4</v>
      </c>
      <c r="J67" s="7">
        <f t="shared" si="183"/>
        <v>12</v>
      </c>
      <c r="K67" s="7">
        <f t="shared" si="183"/>
        <v>21</v>
      </c>
      <c r="L67" s="7">
        <f t="shared" si="183"/>
        <v>0</v>
      </c>
      <c r="M67" s="7">
        <f t="shared" si="183"/>
        <v>0</v>
      </c>
      <c r="N67" s="7">
        <f t="shared" si="183"/>
        <v>15</v>
      </c>
      <c r="O67" s="7">
        <f t="shared" si="183"/>
        <v>17</v>
      </c>
      <c r="P67" s="7">
        <f t="shared" si="183"/>
        <v>16</v>
      </c>
      <c r="Q67" s="7">
        <f t="shared" si="183"/>
        <v>19</v>
      </c>
      <c r="R67" s="7">
        <f t="shared" si="183"/>
        <v>1</v>
      </c>
      <c r="S67" s="7">
        <f t="shared" si="183"/>
        <v>11</v>
      </c>
      <c r="T67" s="7">
        <f t="shared" si="183"/>
        <v>7</v>
      </c>
      <c r="U67" s="7">
        <f t="shared" si="183"/>
        <v>6</v>
      </c>
      <c r="V67" s="7">
        <f t="shared" si="183"/>
        <v>7</v>
      </c>
      <c r="W67" s="7">
        <f t="shared" si="183"/>
        <v>18</v>
      </c>
      <c r="X67" s="7">
        <f t="shared" si="183"/>
        <v>7</v>
      </c>
      <c r="Y67" s="7">
        <f t="shared" si="183"/>
        <v>2</v>
      </c>
      <c r="Z67" s="7">
        <f t="shared" si="183"/>
        <v>1</v>
      </c>
      <c r="AA67" s="7">
        <f t="shared" si="183"/>
        <v>1</v>
      </c>
      <c r="AB67" s="7">
        <f t="shared" si="183"/>
        <v>1</v>
      </c>
      <c r="AC67" s="8"/>
      <c r="AD67" s="48" t="str">
        <f>"Σ: "&amp;SUM(C67:AC67)</f>
        <v>Σ: 292</v>
      </c>
      <c r="AE67" s="9"/>
    </row>
    <row r="68" spans="1:34" x14ac:dyDescent="0.2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189" t="s">
        <v>12</v>
      </c>
      <c r="Z68" s="190"/>
      <c r="AA68" s="190"/>
      <c r="AB68" s="190"/>
      <c r="AC68" s="190"/>
      <c r="AD68" s="191" t="str">
        <f>"Σ: "&amp;SUM(C66:AC66)+SUM('P Fredry&gt;Anwil'!C66:AC66)</f>
        <v>Σ: 603</v>
      </c>
      <c r="AE68" s="47"/>
      <c r="AF68" s="47"/>
      <c r="AG68" s="47"/>
      <c r="AH68" s="47"/>
    </row>
    <row r="69" spans="1:34" ht="15.75" thickBot="1" x14ac:dyDescent="0.2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192" t="s">
        <v>13</v>
      </c>
      <c r="Z69" s="193"/>
      <c r="AA69" s="193"/>
      <c r="AB69" s="193"/>
      <c r="AC69" s="193"/>
      <c r="AD69" s="194" t="str">
        <f>"Σ: "&amp;SUM(C67:AC67)+SUM('P Fredry&gt;Anwil'!C67:AC67)</f>
        <v>Σ: 603</v>
      </c>
      <c r="AE69" s="60"/>
      <c r="AF69" s="47"/>
      <c r="AG69" s="47"/>
      <c r="AH69" s="47"/>
    </row>
    <row r="70" spans="1:34" x14ac:dyDescent="0.2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</row>
    <row r="71" spans="1:34" x14ac:dyDescent="0.2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</row>
    <row r="72" spans="1:34" x14ac:dyDescent="0.2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</row>
    <row r="73" spans="1:34" x14ac:dyDescent="0.2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</row>
    <row r="74" spans="1:34" x14ac:dyDescent="0.2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</row>
    <row r="75" spans="1:34" x14ac:dyDescent="0.2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</row>
    <row r="76" spans="1:34" x14ac:dyDescent="0.2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</row>
    <row r="77" spans="1:34" x14ac:dyDescent="0.2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</row>
    <row r="78" spans="1:34" x14ac:dyDescent="0.2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</row>
    <row r="79" spans="1:34" x14ac:dyDescent="0.2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</row>
  </sheetData>
  <sheetProtection selectLockedCells="1" selectUnlockedCells="1"/>
  <mergeCells count="10">
    <mergeCell ref="A8:A10"/>
    <mergeCell ref="A44:A46"/>
    <mergeCell ref="A50:A52"/>
    <mergeCell ref="A56:A58"/>
    <mergeCell ref="A62:A64"/>
    <mergeCell ref="A14:A16"/>
    <mergeCell ref="A20:A22"/>
    <mergeCell ref="A26:A28"/>
    <mergeCell ref="A32:A34"/>
    <mergeCell ref="A38:A40"/>
  </mergeCells>
  <conditionalFormatting sqref="AD8:AD65">
    <cfRule type="expression" dxfId="179" priority="114" stopIfTrue="1">
      <formula>AO8</formula>
    </cfRule>
  </conditionalFormatting>
  <conditionalFormatting sqref="C8:AC8">
    <cfRule type="cellIs" dxfId="178" priority="113" stopIfTrue="1" operator="equal">
      <formula>$AE8</formula>
    </cfRule>
  </conditionalFormatting>
  <conditionalFormatting sqref="AD44:AD47">
    <cfRule type="expression" dxfId="177" priority="112" stopIfTrue="1">
      <formula>AO44</formula>
    </cfRule>
  </conditionalFormatting>
  <conditionalFormatting sqref="C44:AC44">
    <cfRule type="cellIs" dxfId="176" priority="111" stopIfTrue="1" operator="equal">
      <formula>$AE44</formula>
    </cfRule>
  </conditionalFormatting>
  <conditionalFormatting sqref="C44:AC44">
    <cfRule type="cellIs" dxfId="175" priority="110" stopIfTrue="1" operator="equal">
      <formula>$AE44</formula>
    </cfRule>
  </conditionalFormatting>
  <conditionalFormatting sqref="AD44:AD47">
    <cfRule type="expression" dxfId="174" priority="109" stopIfTrue="1">
      <formula>AO44</formula>
    </cfRule>
  </conditionalFormatting>
  <conditionalFormatting sqref="C44:AC44">
    <cfRule type="cellIs" dxfId="173" priority="108" stopIfTrue="1" operator="equal">
      <formula>$AE44</formula>
    </cfRule>
  </conditionalFormatting>
  <conditionalFormatting sqref="AD44:AD47">
    <cfRule type="expression" dxfId="172" priority="107" stopIfTrue="1">
      <formula>AO44</formula>
    </cfRule>
  </conditionalFormatting>
  <conditionalFormatting sqref="C44:AC44">
    <cfRule type="cellIs" dxfId="171" priority="106" stopIfTrue="1" operator="equal">
      <formula>$AE44</formula>
    </cfRule>
  </conditionalFormatting>
  <conditionalFormatting sqref="AD50:AD53">
    <cfRule type="expression" dxfId="170" priority="105" stopIfTrue="1">
      <formula>AO50</formula>
    </cfRule>
  </conditionalFormatting>
  <conditionalFormatting sqref="C50:AC50">
    <cfRule type="cellIs" dxfId="169" priority="104" stopIfTrue="1" operator="equal">
      <formula>$AE50</formula>
    </cfRule>
  </conditionalFormatting>
  <conditionalFormatting sqref="C50:AC50">
    <cfRule type="cellIs" dxfId="168" priority="103" stopIfTrue="1" operator="equal">
      <formula>$AE50</formula>
    </cfRule>
  </conditionalFormatting>
  <conditionalFormatting sqref="AD50:AD53">
    <cfRule type="expression" dxfId="167" priority="102" stopIfTrue="1">
      <formula>AO50</formula>
    </cfRule>
  </conditionalFormatting>
  <conditionalFormatting sqref="C50:AC50">
    <cfRule type="cellIs" dxfId="166" priority="101" stopIfTrue="1" operator="equal">
      <formula>$AE50</formula>
    </cfRule>
  </conditionalFormatting>
  <conditionalFormatting sqref="AD50:AD53">
    <cfRule type="expression" dxfId="165" priority="100" stopIfTrue="1">
      <formula>AO50</formula>
    </cfRule>
  </conditionalFormatting>
  <conditionalFormatting sqref="C50:AC50">
    <cfRule type="cellIs" dxfId="164" priority="99" stopIfTrue="1" operator="equal">
      <formula>$AE50</formula>
    </cfRule>
  </conditionalFormatting>
  <conditionalFormatting sqref="AD56:AD59">
    <cfRule type="expression" dxfId="163" priority="98" stopIfTrue="1">
      <formula>AO56</formula>
    </cfRule>
  </conditionalFormatting>
  <conditionalFormatting sqref="C56:AC56">
    <cfRule type="cellIs" dxfId="162" priority="97" stopIfTrue="1" operator="equal">
      <formula>$AE56</formula>
    </cfRule>
  </conditionalFormatting>
  <conditionalFormatting sqref="C56:AC56">
    <cfRule type="cellIs" dxfId="161" priority="96" stopIfTrue="1" operator="equal">
      <formula>$AE56</formula>
    </cfRule>
  </conditionalFormatting>
  <conditionalFormatting sqref="AD56:AD59">
    <cfRule type="expression" dxfId="160" priority="95" stopIfTrue="1">
      <formula>AO56</formula>
    </cfRule>
  </conditionalFormatting>
  <conditionalFormatting sqref="C56:AC56">
    <cfRule type="cellIs" dxfId="159" priority="94" stopIfTrue="1" operator="equal">
      <formula>$AE56</formula>
    </cfRule>
  </conditionalFormatting>
  <conditionalFormatting sqref="AD56:AD59">
    <cfRule type="expression" dxfId="158" priority="93" stopIfTrue="1">
      <formula>AO56</formula>
    </cfRule>
  </conditionalFormatting>
  <conditionalFormatting sqref="C56:AC56">
    <cfRule type="cellIs" dxfId="157" priority="92" stopIfTrue="1" operator="equal">
      <formula>$AE56</formula>
    </cfRule>
  </conditionalFormatting>
  <conditionalFormatting sqref="AD62:AD65">
    <cfRule type="expression" dxfId="156" priority="91" stopIfTrue="1">
      <formula>AO62</formula>
    </cfRule>
  </conditionalFormatting>
  <conditionalFormatting sqref="C62:AC62">
    <cfRule type="cellIs" dxfId="155" priority="90" stopIfTrue="1" operator="equal">
      <formula>$AE62</formula>
    </cfRule>
  </conditionalFormatting>
  <conditionalFormatting sqref="C62:AC62">
    <cfRule type="cellIs" dxfId="154" priority="89" stopIfTrue="1" operator="equal">
      <formula>$AE62</formula>
    </cfRule>
  </conditionalFormatting>
  <conditionalFormatting sqref="AD62:AD65">
    <cfRule type="expression" dxfId="153" priority="88" stopIfTrue="1">
      <formula>AO62</formula>
    </cfRule>
  </conditionalFormatting>
  <conditionalFormatting sqref="C62:AC62">
    <cfRule type="cellIs" dxfId="152" priority="87" stopIfTrue="1" operator="equal">
      <formula>$AE62</formula>
    </cfRule>
  </conditionalFormatting>
  <conditionalFormatting sqref="AD62:AD65">
    <cfRule type="expression" dxfId="151" priority="86" stopIfTrue="1">
      <formula>AO62</formula>
    </cfRule>
  </conditionalFormatting>
  <conditionalFormatting sqref="C62:AC62">
    <cfRule type="cellIs" dxfId="150" priority="85" stopIfTrue="1" operator="equal">
      <formula>$AE62</formula>
    </cfRule>
  </conditionalFormatting>
  <conditionalFormatting sqref="C44:AC44">
    <cfRule type="cellIs" dxfId="149" priority="56" stopIfTrue="1" operator="equal">
      <formula>$AE44</formula>
    </cfRule>
  </conditionalFormatting>
  <conditionalFormatting sqref="C50:AC50">
    <cfRule type="cellIs" dxfId="148" priority="55" stopIfTrue="1" operator="equal">
      <formula>$AE50</formula>
    </cfRule>
  </conditionalFormatting>
  <conditionalFormatting sqref="C56:AC56">
    <cfRule type="cellIs" dxfId="147" priority="54" stopIfTrue="1" operator="equal">
      <formula>$AE56</formula>
    </cfRule>
  </conditionalFormatting>
  <conditionalFormatting sqref="C62:AC62">
    <cfRule type="cellIs" dxfId="146" priority="53" stopIfTrue="1" operator="equal">
      <formula>$AE62</formula>
    </cfRule>
  </conditionalFormatting>
  <conditionalFormatting sqref="AD14:AD17">
    <cfRule type="expression" dxfId="145" priority="48" stopIfTrue="1">
      <formula>AO14</formula>
    </cfRule>
  </conditionalFormatting>
  <conditionalFormatting sqref="C14:AC14">
    <cfRule type="cellIs" dxfId="144" priority="47" stopIfTrue="1" operator="equal">
      <formula>$AE14</formula>
    </cfRule>
  </conditionalFormatting>
  <conditionalFormatting sqref="C14:AC14">
    <cfRule type="cellIs" dxfId="143" priority="46" stopIfTrue="1" operator="equal">
      <formula>$AE14</formula>
    </cfRule>
  </conditionalFormatting>
  <conditionalFormatting sqref="AD14:AD17">
    <cfRule type="expression" dxfId="142" priority="45" stopIfTrue="1">
      <formula>AO14</formula>
    </cfRule>
  </conditionalFormatting>
  <conditionalFormatting sqref="C14:AC14">
    <cfRule type="cellIs" dxfId="141" priority="44" stopIfTrue="1" operator="equal">
      <formula>$AE14</formula>
    </cfRule>
  </conditionalFormatting>
  <conditionalFormatting sqref="AD14:AD17">
    <cfRule type="expression" dxfId="140" priority="43" stopIfTrue="1">
      <formula>AO14</formula>
    </cfRule>
  </conditionalFormatting>
  <conditionalFormatting sqref="C14:AC14">
    <cfRule type="cellIs" dxfId="139" priority="42" stopIfTrue="1" operator="equal">
      <formula>$AE14</formula>
    </cfRule>
  </conditionalFormatting>
  <conditionalFormatting sqref="AD20:AD23">
    <cfRule type="expression" dxfId="138" priority="41" stopIfTrue="1">
      <formula>AO20</formula>
    </cfRule>
  </conditionalFormatting>
  <conditionalFormatting sqref="C20:AC20">
    <cfRule type="cellIs" dxfId="137" priority="40" stopIfTrue="1" operator="equal">
      <formula>$AE20</formula>
    </cfRule>
  </conditionalFormatting>
  <conditionalFormatting sqref="C20:AC20">
    <cfRule type="cellIs" dxfId="136" priority="39" stopIfTrue="1" operator="equal">
      <formula>$AE20</formula>
    </cfRule>
  </conditionalFormatting>
  <conditionalFormatting sqref="AD20:AD23">
    <cfRule type="expression" dxfId="135" priority="38" stopIfTrue="1">
      <formula>AO20</formula>
    </cfRule>
  </conditionalFormatting>
  <conditionalFormatting sqref="C20:AC20">
    <cfRule type="cellIs" dxfId="134" priority="37" stopIfTrue="1" operator="equal">
      <formula>$AE20</formula>
    </cfRule>
  </conditionalFormatting>
  <conditionalFormatting sqref="AD20:AD23">
    <cfRule type="expression" dxfId="133" priority="36" stopIfTrue="1">
      <formula>AO20</formula>
    </cfRule>
  </conditionalFormatting>
  <conditionalFormatting sqref="C20:AC20">
    <cfRule type="cellIs" dxfId="132" priority="35" stopIfTrue="1" operator="equal">
      <formula>$AE20</formula>
    </cfRule>
  </conditionalFormatting>
  <conditionalFormatting sqref="C14:AC14">
    <cfRule type="cellIs" dxfId="131" priority="34" stopIfTrue="1" operator="equal">
      <formula>$AE14</formula>
    </cfRule>
  </conditionalFormatting>
  <conditionalFormatting sqref="C20:AC20">
    <cfRule type="cellIs" dxfId="130" priority="33" stopIfTrue="1" operator="equal">
      <formula>$AE20</formula>
    </cfRule>
  </conditionalFormatting>
  <conditionalFormatting sqref="AD26:AD29">
    <cfRule type="expression" dxfId="129" priority="32" stopIfTrue="1">
      <formula>AO26</formula>
    </cfRule>
  </conditionalFormatting>
  <conditionalFormatting sqref="C26:AC26">
    <cfRule type="cellIs" dxfId="128" priority="31" stopIfTrue="1" operator="equal">
      <formula>$AE26</formula>
    </cfRule>
  </conditionalFormatting>
  <conditionalFormatting sqref="C26:AC26">
    <cfRule type="cellIs" dxfId="127" priority="30" stopIfTrue="1" operator="equal">
      <formula>$AE26</formula>
    </cfRule>
  </conditionalFormatting>
  <conditionalFormatting sqref="AD26:AD29">
    <cfRule type="expression" dxfId="126" priority="29" stopIfTrue="1">
      <formula>AO26</formula>
    </cfRule>
  </conditionalFormatting>
  <conditionalFormatting sqref="C26:AC26">
    <cfRule type="cellIs" dxfId="125" priority="28" stopIfTrue="1" operator="equal">
      <formula>$AE26</formula>
    </cfRule>
  </conditionalFormatting>
  <conditionalFormatting sqref="AD26:AD29">
    <cfRule type="expression" dxfId="124" priority="27" stopIfTrue="1">
      <formula>AO26</formula>
    </cfRule>
  </conditionalFormatting>
  <conditionalFormatting sqref="C26:AC26">
    <cfRule type="cellIs" dxfId="123" priority="26" stopIfTrue="1" operator="equal">
      <formula>$AE26</formula>
    </cfRule>
  </conditionalFormatting>
  <conditionalFormatting sqref="AD32:AD35">
    <cfRule type="expression" dxfId="122" priority="25" stopIfTrue="1">
      <formula>AO32</formula>
    </cfRule>
  </conditionalFormatting>
  <conditionalFormatting sqref="C32:AC32">
    <cfRule type="cellIs" dxfId="121" priority="24" stopIfTrue="1" operator="equal">
      <formula>$AE32</formula>
    </cfRule>
  </conditionalFormatting>
  <conditionalFormatting sqref="C32:AC32">
    <cfRule type="cellIs" dxfId="120" priority="23" stopIfTrue="1" operator="equal">
      <formula>$AE32</formula>
    </cfRule>
  </conditionalFormatting>
  <conditionalFormatting sqref="AD32:AD35">
    <cfRule type="expression" dxfId="119" priority="22" stopIfTrue="1">
      <formula>AO32</formula>
    </cfRule>
  </conditionalFormatting>
  <conditionalFormatting sqref="C32:AC32">
    <cfRule type="cellIs" dxfId="118" priority="21" stopIfTrue="1" operator="equal">
      <formula>$AE32</formula>
    </cfRule>
  </conditionalFormatting>
  <conditionalFormatting sqref="AD32:AD35">
    <cfRule type="expression" dxfId="117" priority="20" stopIfTrue="1">
      <formula>AO32</formula>
    </cfRule>
  </conditionalFormatting>
  <conditionalFormatting sqref="C32:AC32">
    <cfRule type="cellIs" dxfId="116" priority="19" stopIfTrue="1" operator="equal">
      <formula>$AE32</formula>
    </cfRule>
  </conditionalFormatting>
  <conditionalFormatting sqref="C26:AC26">
    <cfRule type="cellIs" dxfId="115" priority="18" stopIfTrue="1" operator="equal">
      <formula>$AE26</formula>
    </cfRule>
  </conditionalFormatting>
  <conditionalFormatting sqref="C32:AC32">
    <cfRule type="cellIs" dxfId="114" priority="17" stopIfTrue="1" operator="equal">
      <formula>$AE32</formula>
    </cfRule>
  </conditionalFormatting>
  <conditionalFormatting sqref="AD38:AD41">
    <cfRule type="expression" dxfId="113" priority="16" stopIfTrue="1">
      <formula>AO38</formula>
    </cfRule>
  </conditionalFormatting>
  <conditionalFormatting sqref="C38:AC38">
    <cfRule type="cellIs" dxfId="112" priority="15" stopIfTrue="1" operator="equal">
      <formula>$AE38</formula>
    </cfRule>
  </conditionalFormatting>
  <conditionalFormatting sqref="C38:AC38">
    <cfRule type="cellIs" dxfId="111" priority="14" stopIfTrue="1" operator="equal">
      <formula>$AE38</formula>
    </cfRule>
  </conditionalFormatting>
  <conditionalFormatting sqref="AD38:AD41">
    <cfRule type="expression" dxfId="110" priority="13" stopIfTrue="1">
      <formula>AO38</formula>
    </cfRule>
  </conditionalFormatting>
  <conditionalFormatting sqref="C38:AC38">
    <cfRule type="cellIs" dxfId="109" priority="12" stopIfTrue="1" operator="equal">
      <formula>$AE38</formula>
    </cfRule>
  </conditionalFormatting>
  <conditionalFormatting sqref="AD38:AD41">
    <cfRule type="expression" dxfId="108" priority="11" stopIfTrue="1">
      <formula>AO38</formula>
    </cfRule>
  </conditionalFormatting>
  <conditionalFormatting sqref="C38:AC38">
    <cfRule type="cellIs" dxfId="107" priority="10" stopIfTrue="1" operator="equal">
      <formula>$AE38</formula>
    </cfRule>
  </conditionalFormatting>
  <conditionalFormatting sqref="C38:AC38">
    <cfRule type="cellIs" dxfId="106" priority="9" stopIfTrue="1" operator="equal">
      <formula>$AE38</formula>
    </cfRule>
  </conditionalFormatting>
  <conditionalFormatting sqref="L14:N14">
    <cfRule type="cellIs" dxfId="105" priority="8" stopIfTrue="1" operator="equal">
      <formula>$AE14</formula>
    </cfRule>
  </conditionalFormatting>
  <conditionalFormatting sqref="L20:N20">
    <cfRule type="cellIs" dxfId="104" priority="7" stopIfTrue="1" operator="equal">
      <formula>$AE20</formula>
    </cfRule>
  </conditionalFormatting>
  <conditionalFormatting sqref="L26:N26">
    <cfRule type="cellIs" dxfId="103" priority="6" stopIfTrue="1" operator="equal">
      <formula>$AE26</formula>
    </cfRule>
  </conditionalFormatting>
  <conditionalFormatting sqref="L32:N32">
    <cfRule type="cellIs" dxfId="102" priority="5" stopIfTrue="1" operator="equal">
      <formula>$AE32</formula>
    </cfRule>
  </conditionalFormatting>
  <conditionalFormatting sqref="L44:N44">
    <cfRule type="cellIs" dxfId="101" priority="4" stopIfTrue="1" operator="equal">
      <formula>$AE44</formula>
    </cfRule>
  </conditionalFormatting>
  <conditionalFormatting sqref="L50:N50">
    <cfRule type="cellIs" dxfId="100" priority="3" stopIfTrue="1" operator="equal">
      <formula>$AE50</formula>
    </cfRule>
  </conditionalFormatting>
  <conditionalFormatting sqref="L56:N56">
    <cfRule type="cellIs" dxfId="99" priority="2" stopIfTrue="1" operator="equal">
      <formula>$AE56</formula>
    </cfRule>
  </conditionalFormatting>
  <conditionalFormatting sqref="L62:N62">
    <cfRule type="cellIs" dxfId="98" priority="1" stopIfTrue="1" operator="equal">
      <formula>$AE62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2" manualBreakCount="2">
    <brk id="29" max="29" man="1"/>
    <brk id="53" max="2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7"/>
  <sheetViews>
    <sheetView zoomScaleNormal="100" workbookViewId="0">
      <pane xSplit="2" ySplit="5" topLeftCell="C6" activePane="bottomRight" state="frozen"/>
      <selection activeCell="Q1" sqref="Q1"/>
      <selection pane="topRight" activeCell="Q1" sqref="Q1"/>
      <selection pane="bottomLeft" activeCell="Q1" sqref="Q1"/>
      <selection pane="bottomRight" activeCell="Q1" sqref="Q1"/>
    </sheetView>
  </sheetViews>
  <sheetFormatPr defaultColWidth="9.140625" defaultRowHeight="15" x14ac:dyDescent="0.2"/>
  <cols>
    <col min="1" max="1" width="10.7109375" style="35" customWidth="1"/>
    <col min="2" max="2" width="7.7109375" style="35" customWidth="1"/>
    <col min="3" max="27" width="4.42578125" style="35" customWidth="1"/>
    <col min="28" max="28" width="11.7109375" style="35" customWidth="1"/>
    <col min="29" max="29" width="6.7109375" style="35" customWidth="1"/>
    <col min="30" max="16384" width="9.140625" style="35"/>
  </cols>
  <sheetData>
    <row r="1" spans="1:32" ht="21.95" customHeight="1" x14ac:dyDescent="0.2">
      <c r="A1" s="13" t="s">
        <v>15</v>
      </c>
      <c r="B1" s="30"/>
      <c r="C1" s="30"/>
      <c r="D1" s="30"/>
      <c r="E1" s="30"/>
      <c r="F1" s="31"/>
      <c r="G1" s="31"/>
      <c r="H1" s="31"/>
      <c r="I1" s="31"/>
      <c r="J1" s="31"/>
      <c r="K1" s="31"/>
      <c r="L1" s="31"/>
      <c r="M1" s="31"/>
      <c r="N1" s="31"/>
      <c r="O1" s="32"/>
      <c r="P1" s="53" t="s">
        <v>70</v>
      </c>
      <c r="Q1" s="14"/>
      <c r="R1" s="14"/>
      <c r="S1" s="14"/>
      <c r="T1" s="14"/>
      <c r="U1" s="14"/>
      <c r="V1" s="14"/>
      <c r="W1" s="14"/>
      <c r="X1" s="14"/>
      <c r="Y1" s="14"/>
      <c r="Z1" s="14"/>
      <c r="AA1" s="33"/>
      <c r="AB1" s="34"/>
    </row>
    <row r="2" spans="1:32" ht="5.0999999999999996" customHeight="1" thickBot="1" x14ac:dyDescent="0.25">
      <c r="A2" s="15"/>
      <c r="B2" s="36"/>
      <c r="C2" s="36"/>
      <c r="D2" s="36"/>
      <c r="E2" s="36"/>
      <c r="F2" s="37"/>
      <c r="G2" s="37"/>
      <c r="H2" s="37"/>
      <c r="I2" s="37"/>
      <c r="J2" s="37"/>
      <c r="K2" s="37"/>
      <c r="L2" s="37"/>
      <c r="M2" s="37"/>
      <c r="N2" s="37"/>
      <c r="O2" s="38"/>
      <c r="P2" s="37"/>
      <c r="Q2" s="1"/>
      <c r="R2" s="1"/>
      <c r="S2" s="1"/>
      <c r="T2" s="1"/>
      <c r="U2" s="36"/>
      <c r="V2" s="1"/>
      <c r="W2" s="1"/>
      <c r="X2" s="36"/>
      <c r="Y2" s="36"/>
      <c r="Z2" s="36"/>
      <c r="AA2" s="36"/>
      <c r="AB2" s="39"/>
    </row>
    <row r="3" spans="1:32" ht="21.95" customHeight="1" thickBot="1" x14ac:dyDescent="0.25">
      <c r="A3" s="15" t="s">
        <v>0</v>
      </c>
      <c r="B3" s="16">
        <v>16</v>
      </c>
      <c r="C3" s="65" t="s">
        <v>22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91"/>
      <c r="O3" s="38"/>
      <c r="P3" s="92" t="s">
        <v>24</v>
      </c>
      <c r="Q3" s="1"/>
      <c r="R3" s="1"/>
      <c r="S3" s="1"/>
      <c r="T3" s="1"/>
      <c r="U3" s="36"/>
      <c r="V3" s="1"/>
      <c r="W3" s="1"/>
      <c r="X3" s="36"/>
      <c r="Y3" s="36"/>
      <c r="Z3" s="36"/>
      <c r="AA3" s="36"/>
      <c r="AB3" s="39"/>
    </row>
    <row r="4" spans="1:32" ht="5.0999999999999996" customHeight="1" thickBot="1" x14ac:dyDescent="0.3">
      <c r="A4" s="17"/>
      <c r="B4" s="18"/>
      <c r="C4" s="19"/>
      <c r="D4" s="19"/>
      <c r="E4" s="19"/>
      <c r="F4" s="40"/>
      <c r="G4" s="40"/>
      <c r="H4" s="40"/>
      <c r="I4" s="40"/>
      <c r="J4" s="40"/>
      <c r="K4" s="40"/>
      <c r="L4" s="40"/>
      <c r="M4" s="40"/>
      <c r="N4" s="40"/>
      <c r="O4" s="20"/>
      <c r="P4" s="18"/>
      <c r="Q4" s="18"/>
      <c r="R4" s="18"/>
      <c r="S4" s="18"/>
      <c r="T4" s="18"/>
      <c r="U4" s="41"/>
      <c r="V4" s="18"/>
      <c r="W4" s="18"/>
      <c r="X4" s="41"/>
      <c r="Y4" s="41"/>
      <c r="Z4" s="41"/>
      <c r="AA4" s="41"/>
      <c r="AB4" s="42"/>
    </row>
    <row r="5" spans="1:32" s="54" customFormat="1" ht="114.95" customHeight="1" thickBot="1" x14ac:dyDescent="0.25">
      <c r="A5" s="21" t="s">
        <v>2</v>
      </c>
      <c r="B5" s="21" t="s">
        <v>3</v>
      </c>
      <c r="C5" s="93" t="s">
        <v>26</v>
      </c>
      <c r="D5" s="93" t="s">
        <v>27</v>
      </c>
      <c r="E5" s="93" t="s">
        <v>28</v>
      </c>
      <c r="F5" s="93" t="s">
        <v>29</v>
      </c>
      <c r="G5" s="93" t="s">
        <v>30</v>
      </c>
      <c r="H5" s="93" t="s">
        <v>63</v>
      </c>
      <c r="I5" s="93" t="s">
        <v>31</v>
      </c>
      <c r="J5" s="93" t="s">
        <v>34</v>
      </c>
      <c r="K5" s="93" t="s">
        <v>35</v>
      </c>
      <c r="L5" s="93" t="s">
        <v>20</v>
      </c>
      <c r="M5" s="93" t="s">
        <v>21</v>
      </c>
      <c r="N5" s="93" t="s">
        <v>36</v>
      </c>
      <c r="O5" s="93" t="s">
        <v>37</v>
      </c>
      <c r="P5" s="96" t="s">
        <v>38</v>
      </c>
      <c r="Q5" s="93" t="s">
        <v>39</v>
      </c>
      <c r="R5" s="96" t="s">
        <v>40</v>
      </c>
      <c r="S5" s="93" t="s">
        <v>41</v>
      </c>
      <c r="T5" s="93" t="s">
        <v>42</v>
      </c>
      <c r="U5" s="93" t="s">
        <v>61</v>
      </c>
      <c r="V5" s="93" t="s">
        <v>43</v>
      </c>
      <c r="W5" s="93" t="s">
        <v>44</v>
      </c>
      <c r="X5" s="93" t="s">
        <v>64</v>
      </c>
      <c r="Y5" s="93" t="s">
        <v>45</v>
      </c>
      <c r="Z5" s="93" t="s">
        <v>46</v>
      </c>
      <c r="AA5" s="95" t="s">
        <v>47</v>
      </c>
      <c r="AB5" s="21" t="s">
        <v>14</v>
      </c>
      <c r="AC5" s="10" t="s">
        <v>4</v>
      </c>
    </row>
    <row r="6" spans="1:32" s="44" customFormat="1" ht="15.6" customHeight="1" x14ac:dyDescent="0.2">
      <c r="A6" s="55"/>
      <c r="B6" s="22" t="s">
        <v>5</v>
      </c>
      <c r="C6" s="71"/>
      <c r="D6" s="72">
        <v>0</v>
      </c>
      <c r="E6" s="186">
        <v>0</v>
      </c>
      <c r="F6" s="186">
        <v>0</v>
      </c>
      <c r="G6" s="186">
        <v>0</v>
      </c>
      <c r="H6" s="186">
        <v>0</v>
      </c>
      <c r="I6" s="186">
        <v>1</v>
      </c>
      <c r="J6" s="186">
        <v>1</v>
      </c>
      <c r="K6" s="186">
        <v>0</v>
      </c>
      <c r="L6" s="186">
        <v>0</v>
      </c>
      <c r="M6" s="186">
        <v>0</v>
      </c>
      <c r="N6" s="186">
        <v>0</v>
      </c>
      <c r="O6" s="186">
        <v>2</v>
      </c>
      <c r="P6" s="186">
        <v>0</v>
      </c>
      <c r="Q6" s="186">
        <v>0</v>
      </c>
      <c r="R6" s="186">
        <v>0</v>
      </c>
      <c r="S6" s="186">
        <v>0</v>
      </c>
      <c r="T6" s="186">
        <v>0</v>
      </c>
      <c r="U6" s="186">
        <v>0</v>
      </c>
      <c r="V6" s="186">
        <v>0</v>
      </c>
      <c r="W6" s="186">
        <v>2</v>
      </c>
      <c r="X6" s="186">
        <v>0</v>
      </c>
      <c r="Y6" s="186">
        <v>0</v>
      </c>
      <c r="Z6" s="186">
        <v>2</v>
      </c>
      <c r="AA6" s="76">
        <v>5</v>
      </c>
      <c r="AB6" s="26" t="s">
        <v>6</v>
      </c>
      <c r="AC6" s="43"/>
      <c r="AD6" s="47"/>
      <c r="AE6" s="47"/>
      <c r="AF6" s="47"/>
    </row>
    <row r="7" spans="1:32" s="44" customFormat="1" ht="15.6" customHeight="1" x14ac:dyDescent="0.2">
      <c r="A7" s="23">
        <v>5.1100000000000003</v>
      </c>
      <c r="B7" s="24" t="s">
        <v>7</v>
      </c>
      <c r="C7" s="77">
        <v>0</v>
      </c>
      <c r="D7" s="78">
        <v>0</v>
      </c>
      <c r="E7" s="187">
        <v>2</v>
      </c>
      <c r="F7" s="187">
        <v>1</v>
      </c>
      <c r="G7" s="187">
        <v>0</v>
      </c>
      <c r="H7" s="187">
        <v>2</v>
      </c>
      <c r="I7" s="187">
        <v>1</v>
      </c>
      <c r="J7" s="187">
        <v>0</v>
      </c>
      <c r="K7" s="187">
        <v>0</v>
      </c>
      <c r="L7" s="187">
        <v>1</v>
      </c>
      <c r="M7" s="187">
        <v>1</v>
      </c>
      <c r="N7" s="187">
        <v>0</v>
      </c>
      <c r="O7" s="187">
        <v>0</v>
      </c>
      <c r="P7" s="187">
        <v>1</v>
      </c>
      <c r="Q7" s="187">
        <v>0</v>
      </c>
      <c r="R7" s="187">
        <v>2</v>
      </c>
      <c r="S7" s="187">
        <v>2</v>
      </c>
      <c r="T7" s="187">
        <v>0</v>
      </c>
      <c r="U7" s="187">
        <v>0</v>
      </c>
      <c r="V7" s="187">
        <v>0</v>
      </c>
      <c r="W7" s="187">
        <v>0</v>
      </c>
      <c r="X7" s="187">
        <v>0</v>
      </c>
      <c r="Y7" s="187">
        <v>0</v>
      </c>
      <c r="Z7" s="187">
        <v>0</v>
      </c>
      <c r="AA7" s="82"/>
      <c r="AB7" s="27">
        <f>SUM(C7:Z7)</f>
        <v>13</v>
      </c>
      <c r="AC7" s="11"/>
      <c r="AD7" s="47"/>
      <c r="AE7" s="47"/>
      <c r="AF7" s="47"/>
    </row>
    <row r="8" spans="1:32" s="44" customFormat="1" ht="15.6" customHeight="1" x14ac:dyDescent="0.2">
      <c r="A8" s="210" t="s">
        <v>48</v>
      </c>
      <c r="B8" s="24" t="s">
        <v>8</v>
      </c>
      <c r="C8" s="77">
        <f>C7</f>
        <v>0</v>
      </c>
      <c r="D8" s="83">
        <f t="shared" ref="D8:Z8" si="0">C8-D6+D7</f>
        <v>0</v>
      </c>
      <c r="E8" s="83">
        <f t="shared" si="0"/>
        <v>2</v>
      </c>
      <c r="F8" s="83">
        <f t="shared" si="0"/>
        <v>3</v>
      </c>
      <c r="G8" s="83">
        <f t="shared" si="0"/>
        <v>3</v>
      </c>
      <c r="H8" s="83">
        <f t="shared" si="0"/>
        <v>5</v>
      </c>
      <c r="I8" s="84">
        <f t="shared" si="0"/>
        <v>5</v>
      </c>
      <c r="J8" s="84">
        <f t="shared" si="0"/>
        <v>4</v>
      </c>
      <c r="K8" s="83">
        <f t="shared" si="0"/>
        <v>4</v>
      </c>
      <c r="L8" s="83">
        <f t="shared" si="0"/>
        <v>5</v>
      </c>
      <c r="M8" s="83">
        <f t="shared" si="0"/>
        <v>6</v>
      </c>
      <c r="N8" s="83">
        <f t="shared" si="0"/>
        <v>6</v>
      </c>
      <c r="O8" s="83">
        <f t="shared" si="0"/>
        <v>4</v>
      </c>
      <c r="P8" s="83">
        <f t="shared" si="0"/>
        <v>5</v>
      </c>
      <c r="Q8" s="83">
        <f t="shared" si="0"/>
        <v>5</v>
      </c>
      <c r="R8" s="83">
        <f t="shared" si="0"/>
        <v>7</v>
      </c>
      <c r="S8" s="83">
        <f t="shared" si="0"/>
        <v>9</v>
      </c>
      <c r="T8" s="83">
        <f t="shared" si="0"/>
        <v>9</v>
      </c>
      <c r="U8" s="83">
        <f t="shared" si="0"/>
        <v>9</v>
      </c>
      <c r="V8" s="83">
        <f t="shared" si="0"/>
        <v>9</v>
      </c>
      <c r="W8" s="83">
        <f t="shared" si="0"/>
        <v>7</v>
      </c>
      <c r="X8" s="83">
        <f t="shared" si="0"/>
        <v>7</v>
      </c>
      <c r="Y8" s="83">
        <f t="shared" si="0"/>
        <v>7</v>
      </c>
      <c r="Z8" s="83">
        <f t="shared" si="0"/>
        <v>5</v>
      </c>
      <c r="AA8" s="87">
        <f>Z8-AA6</f>
        <v>0</v>
      </c>
      <c r="AB8" s="28"/>
      <c r="AC8" s="3">
        <f>MAX(C8:AA8)</f>
        <v>9</v>
      </c>
      <c r="AD8" s="47"/>
      <c r="AE8" s="47"/>
      <c r="AF8" s="47"/>
    </row>
    <row r="9" spans="1:32" s="44" customFormat="1" ht="15.6" customHeight="1" x14ac:dyDescent="0.2">
      <c r="A9" s="211"/>
      <c r="B9" s="24" t="s">
        <v>9</v>
      </c>
      <c r="C9" s="202"/>
      <c r="D9" s="203"/>
      <c r="E9" s="203"/>
      <c r="F9" s="203"/>
      <c r="G9" s="203"/>
      <c r="H9" s="181">
        <v>5.2</v>
      </c>
      <c r="I9" s="203"/>
      <c r="J9" s="203"/>
      <c r="K9" s="203"/>
      <c r="L9" s="203"/>
      <c r="M9" s="181">
        <v>5.29</v>
      </c>
      <c r="N9" s="203"/>
      <c r="O9" s="203"/>
      <c r="P9" s="204"/>
      <c r="Q9" s="181">
        <v>5.33</v>
      </c>
      <c r="R9" s="203"/>
      <c r="S9" s="203"/>
      <c r="T9" s="203"/>
      <c r="U9" s="203"/>
      <c r="V9" s="181">
        <v>5.4</v>
      </c>
      <c r="W9" s="203"/>
      <c r="X9" s="203"/>
      <c r="Y9" s="203"/>
      <c r="Z9" s="203"/>
      <c r="AA9" s="205">
        <v>5.47</v>
      </c>
      <c r="AB9" s="29">
        <v>36</v>
      </c>
      <c r="AC9" s="11"/>
      <c r="AD9" s="47"/>
      <c r="AE9" s="47"/>
      <c r="AF9" s="47"/>
    </row>
    <row r="10" spans="1:32" s="44" customFormat="1" ht="15.6" customHeight="1" x14ac:dyDescent="0.2">
      <c r="A10" s="212"/>
      <c r="B10" s="25" t="s">
        <v>10</v>
      </c>
      <c r="C10" s="206">
        <v>5.1100000000000003</v>
      </c>
      <c r="D10" s="207"/>
      <c r="E10" s="207"/>
      <c r="F10" s="207"/>
      <c r="G10" s="207"/>
      <c r="H10" s="182">
        <f>H9</f>
        <v>5.2</v>
      </c>
      <c r="I10" s="207"/>
      <c r="J10" s="207"/>
      <c r="K10" s="207"/>
      <c r="L10" s="207"/>
      <c r="M10" s="182">
        <v>5.3</v>
      </c>
      <c r="N10" s="207"/>
      <c r="O10" s="207"/>
      <c r="P10" s="208"/>
      <c r="Q10" s="182">
        <f>Q9</f>
        <v>5.33</v>
      </c>
      <c r="R10" s="207"/>
      <c r="S10" s="207"/>
      <c r="T10" s="207"/>
      <c r="U10" s="207"/>
      <c r="V10" s="182">
        <f>V9</f>
        <v>5.4</v>
      </c>
      <c r="W10" s="207"/>
      <c r="X10" s="207"/>
      <c r="Y10" s="207"/>
      <c r="Z10" s="203"/>
      <c r="AA10" s="209"/>
      <c r="AB10" s="28"/>
      <c r="AC10" s="12"/>
      <c r="AD10" s="47"/>
      <c r="AE10" s="47"/>
      <c r="AF10" s="47"/>
    </row>
    <row r="11" spans="1:32" s="44" customFormat="1" ht="15.6" customHeight="1" thickBot="1" x14ac:dyDescent="0.25">
      <c r="A11" s="49">
        <v>532</v>
      </c>
      <c r="B11" s="49" t="s">
        <v>11</v>
      </c>
      <c r="C11" s="56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1"/>
      <c r="AB11" s="52"/>
      <c r="AC11" s="3"/>
      <c r="AD11" s="47"/>
      <c r="AE11" s="47"/>
      <c r="AF11" s="47"/>
    </row>
    <row r="12" spans="1:32" ht="15.6" customHeight="1" x14ac:dyDescent="0.2">
      <c r="A12" s="55"/>
      <c r="B12" s="22" t="s">
        <v>5</v>
      </c>
      <c r="C12" s="168"/>
      <c r="D12" s="186">
        <v>0</v>
      </c>
      <c r="E12" s="186">
        <v>0</v>
      </c>
      <c r="F12" s="186">
        <v>0</v>
      </c>
      <c r="G12" s="186">
        <v>0</v>
      </c>
      <c r="H12" s="186">
        <v>0</v>
      </c>
      <c r="I12" s="186">
        <v>1</v>
      </c>
      <c r="J12" s="186">
        <v>0</v>
      </c>
      <c r="K12" s="186">
        <v>1</v>
      </c>
      <c r="L12" s="186">
        <v>3</v>
      </c>
      <c r="M12" s="186">
        <v>0</v>
      </c>
      <c r="N12" s="186">
        <v>1</v>
      </c>
      <c r="O12" s="186">
        <v>1</v>
      </c>
      <c r="P12" s="186">
        <v>0</v>
      </c>
      <c r="Q12" s="186">
        <v>1</v>
      </c>
      <c r="R12" s="186">
        <v>3</v>
      </c>
      <c r="S12" s="186">
        <v>0</v>
      </c>
      <c r="T12" s="186">
        <v>1</v>
      </c>
      <c r="U12" s="186">
        <v>0</v>
      </c>
      <c r="V12" s="186">
        <v>0</v>
      </c>
      <c r="W12" s="186">
        <v>0</v>
      </c>
      <c r="X12" s="186">
        <v>0</v>
      </c>
      <c r="Y12" s="186">
        <v>0</v>
      </c>
      <c r="Z12" s="186">
        <v>3</v>
      </c>
      <c r="AA12" s="172">
        <v>3</v>
      </c>
      <c r="AB12" s="26" t="s">
        <v>6</v>
      </c>
      <c r="AC12" s="43"/>
      <c r="AD12" s="47"/>
      <c r="AE12" s="47"/>
      <c r="AF12" s="47"/>
    </row>
    <row r="13" spans="1:32" ht="15.6" customHeight="1" x14ac:dyDescent="0.2">
      <c r="A13" s="23">
        <v>6.03</v>
      </c>
      <c r="B13" s="24" t="s">
        <v>7</v>
      </c>
      <c r="C13" s="173">
        <v>1</v>
      </c>
      <c r="D13" s="187">
        <v>0</v>
      </c>
      <c r="E13" s="187">
        <v>1</v>
      </c>
      <c r="F13" s="187">
        <v>3</v>
      </c>
      <c r="G13" s="187">
        <v>0</v>
      </c>
      <c r="H13" s="187">
        <v>5</v>
      </c>
      <c r="I13" s="187">
        <v>3</v>
      </c>
      <c r="J13" s="187">
        <v>1</v>
      </c>
      <c r="K13" s="187">
        <v>1</v>
      </c>
      <c r="L13" s="187">
        <v>0</v>
      </c>
      <c r="M13" s="187">
        <v>2</v>
      </c>
      <c r="N13" s="187">
        <v>0</v>
      </c>
      <c r="O13" s="187">
        <v>0</v>
      </c>
      <c r="P13" s="187">
        <v>0</v>
      </c>
      <c r="Q13" s="187">
        <v>0</v>
      </c>
      <c r="R13" s="187">
        <v>0</v>
      </c>
      <c r="S13" s="187">
        <v>1</v>
      </c>
      <c r="T13" s="187">
        <v>0</v>
      </c>
      <c r="U13" s="187">
        <v>0</v>
      </c>
      <c r="V13" s="187">
        <v>0</v>
      </c>
      <c r="W13" s="187">
        <v>0</v>
      </c>
      <c r="X13" s="187">
        <v>0</v>
      </c>
      <c r="Y13" s="187">
        <v>0</v>
      </c>
      <c r="Z13" s="187">
        <v>0</v>
      </c>
      <c r="AA13" s="177"/>
      <c r="AB13" s="27">
        <f>SUM(C13:Z13)</f>
        <v>18</v>
      </c>
      <c r="AC13" s="11"/>
      <c r="AD13" s="47"/>
      <c r="AE13" s="47"/>
      <c r="AF13" s="47"/>
    </row>
    <row r="14" spans="1:32" ht="15.6" customHeight="1" x14ac:dyDescent="0.2">
      <c r="A14" s="210" t="s">
        <v>48</v>
      </c>
      <c r="B14" s="24" t="s">
        <v>8</v>
      </c>
      <c r="C14" s="173">
        <f>C13</f>
        <v>1</v>
      </c>
      <c r="D14" s="188">
        <f t="shared" ref="D14:Z14" si="1">C14-D12+D13</f>
        <v>1</v>
      </c>
      <c r="E14" s="188">
        <f t="shared" si="1"/>
        <v>2</v>
      </c>
      <c r="F14" s="188">
        <f t="shared" si="1"/>
        <v>5</v>
      </c>
      <c r="G14" s="188">
        <f t="shared" si="1"/>
        <v>5</v>
      </c>
      <c r="H14" s="188">
        <f t="shared" si="1"/>
        <v>10</v>
      </c>
      <c r="I14" s="178">
        <f t="shared" si="1"/>
        <v>12</v>
      </c>
      <c r="J14" s="178">
        <f t="shared" si="1"/>
        <v>13</v>
      </c>
      <c r="K14" s="188">
        <f t="shared" si="1"/>
        <v>13</v>
      </c>
      <c r="L14" s="188">
        <f t="shared" si="1"/>
        <v>10</v>
      </c>
      <c r="M14" s="188">
        <f t="shared" si="1"/>
        <v>12</v>
      </c>
      <c r="N14" s="188">
        <f t="shared" si="1"/>
        <v>11</v>
      </c>
      <c r="O14" s="188">
        <f t="shared" si="1"/>
        <v>10</v>
      </c>
      <c r="P14" s="188">
        <f t="shared" si="1"/>
        <v>10</v>
      </c>
      <c r="Q14" s="188">
        <f t="shared" si="1"/>
        <v>9</v>
      </c>
      <c r="R14" s="188">
        <f t="shared" si="1"/>
        <v>6</v>
      </c>
      <c r="S14" s="188">
        <f t="shared" si="1"/>
        <v>7</v>
      </c>
      <c r="T14" s="188">
        <f t="shared" si="1"/>
        <v>6</v>
      </c>
      <c r="U14" s="188">
        <f t="shared" si="1"/>
        <v>6</v>
      </c>
      <c r="V14" s="188">
        <f t="shared" si="1"/>
        <v>6</v>
      </c>
      <c r="W14" s="188">
        <f t="shared" si="1"/>
        <v>6</v>
      </c>
      <c r="X14" s="188">
        <f t="shared" si="1"/>
        <v>6</v>
      </c>
      <c r="Y14" s="188">
        <f t="shared" si="1"/>
        <v>6</v>
      </c>
      <c r="Z14" s="188">
        <f t="shared" si="1"/>
        <v>3</v>
      </c>
      <c r="AA14" s="180">
        <f>Z14-AA12</f>
        <v>0</v>
      </c>
      <c r="AB14" s="28"/>
      <c r="AC14" s="3">
        <f>MAX(C14:AA14)</f>
        <v>13</v>
      </c>
      <c r="AD14" s="47"/>
      <c r="AE14" s="47"/>
      <c r="AF14" s="47"/>
    </row>
    <row r="15" spans="1:32" ht="15.6" customHeight="1" x14ac:dyDescent="0.2">
      <c r="A15" s="211"/>
      <c r="B15" s="24" t="s">
        <v>9</v>
      </c>
      <c r="C15" s="202"/>
      <c r="D15" s="203"/>
      <c r="E15" s="203"/>
      <c r="F15" s="203"/>
      <c r="G15" s="203"/>
      <c r="H15" s="181">
        <v>6.14</v>
      </c>
      <c r="I15" s="203"/>
      <c r="J15" s="203"/>
      <c r="K15" s="203"/>
      <c r="L15" s="203"/>
      <c r="M15" s="181">
        <v>6.23</v>
      </c>
      <c r="N15" s="203"/>
      <c r="O15" s="203"/>
      <c r="P15" s="204"/>
      <c r="Q15" s="181">
        <v>6.27</v>
      </c>
      <c r="R15" s="203"/>
      <c r="S15" s="203"/>
      <c r="T15" s="203"/>
      <c r="U15" s="203"/>
      <c r="V15" s="181">
        <v>6.33</v>
      </c>
      <c r="W15" s="203"/>
      <c r="X15" s="203"/>
      <c r="Y15" s="203"/>
      <c r="Z15" s="203"/>
      <c r="AA15" s="205">
        <v>6.41</v>
      </c>
      <c r="AB15" s="29">
        <v>33</v>
      </c>
      <c r="AC15" s="11"/>
      <c r="AD15" s="47"/>
      <c r="AE15" s="47"/>
      <c r="AF15" s="47"/>
    </row>
    <row r="16" spans="1:32" ht="15.6" customHeight="1" x14ac:dyDescent="0.2">
      <c r="A16" s="212"/>
      <c r="B16" s="25" t="s">
        <v>10</v>
      </c>
      <c r="C16" s="206">
        <v>6.08</v>
      </c>
      <c r="D16" s="207"/>
      <c r="E16" s="207"/>
      <c r="F16" s="207"/>
      <c r="G16" s="207"/>
      <c r="H16" s="182">
        <f>H15</f>
        <v>6.14</v>
      </c>
      <c r="I16" s="207"/>
      <c r="J16" s="207"/>
      <c r="K16" s="207"/>
      <c r="L16" s="207"/>
      <c r="M16" s="182">
        <f>M15</f>
        <v>6.23</v>
      </c>
      <c r="N16" s="207"/>
      <c r="O16" s="207"/>
      <c r="P16" s="208"/>
      <c r="Q16" s="182">
        <f>Q15</f>
        <v>6.27</v>
      </c>
      <c r="R16" s="207"/>
      <c r="S16" s="207"/>
      <c r="T16" s="207"/>
      <c r="U16" s="207"/>
      <c r="V16" s="182">
        <f>V15</f>
        <v>6.33</v>
      </c>
      <c r="W16" s="207"/>
      <c r="X16" s="207"/>
      <c r="Y16" s="207"/>
      <c r="Z16" s="203"/>
      <c r="AA16" s="209"/>
      <c r="AB16" s="28"/>
      <c r="AC16" s="12"/>
      <c r="AD16" s="47"/>
      <c r="AE16" s="47"/>
      <c r="AF16" s="47"/>
    </row>
    <row r="17" spans="1:32" ht="15.6" customHeight="1" thickBot="1" x14ac:dyDescent="0.25">
      <c r="A17" s="49">
        <v>539</v>
      </c>
      <c r="B17" s="49" t="s">
        <v>11</v>
      </c>
      <c r="C17" s="56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1"/>
      <c r="AB17" s="52"/>
      <c r="AC17" s="3"/>
      <c r="AD17" s="47"/>
      <c r="AE17" s="47"/>
      <c r="AF17" s="47"/>
    </row>
    <row r="18" spans="1:32" ht="15.6" customHeight="1" x14ac:dyDescent="0.2">
      <c r="A18" s="55"/>
      <c r="B18" s="22" t="s">
        <v>5</v>
      </c>
      <c r="C18" s="168"/>
      <c r="D18" s="186">
        <v>0</v>
      </c>
      <c r="E18" s="186">
        <v>0</v>
      </c>
      <c r="F18" s="186">
        <v>0</v>
      </c>
      <c r="G18" s="186">
        <v>0</v>
      </c>
      <c r="H18" s="186">
        <v>0</v>
      </c>
      <c r="I18" s="186">
        <v>2</v>
      </c>
      <c r="J18" s="186">
        <v>2</v>
      </c>
      <c r="K18" s="186">
        <v>0</v>
      </c>
      <c r="L18" s="186">
        <v>7</v>
      </c>
      <c r="M18" s="186">
        <v>3</v>
      </c>
      <c r="N18" s="186">
        <v>0</v>
      </c>
      <c r="O18" s="186">
        <v>2</v>
      </c>
      <c r="P18" s="186">
        <v>3</v>
      </c>
      <c r="Q18" s="186">
        <v>1</v>
      </c>
      <c r="R18" s="186">
        <v>3</v>
      </c>
      <c r="S18" s="186">
        <v>0</v>
      </c>
      <c r="T18" s="186">
        <v>0</v>
      </c>
      <c r="U18" s="186">
        <v>1</v>
      </c>
      <c r="V18" s="186">
        <v>0</v>
      </c>
      <c r="W18" s="186">
        <v>6</v>
      </c>
      <c r="X18" s="186">
        <v>0</v>
      </c>
      <c r="Y18" s="186">
        <v>2</v>
      </c>
      <c r="Z18" s="186">
        <v>2</v>
      </c>
      <c r="AA18" s="172">
        <v>0</v>
      </c>
      <c r="AB18" s="26" t="s">
        <v>6</v>
      </c>
      <c r="AC18" s="43"/>
      <c r="AD18" s="47"/>
      <c r="AE18" s="47"/>
      <c r="AF18" s="47"/>
    </row>
    <row r="19" spans="1:32" ht="15.6" customHeight="1" x14ac:dyDescent="0.2">
      <c r="A19" s="23">
        <v>12.44</v>
      </c>
      <c r="B19" s="24" t="s">
        <v>7</v>
      </c>
      <c r="C19" s="173">
        <v>0</v>
      </c>
      <c r="D19" s="187">
        <v>0</v>
      </c>
      <c r="E19" s="187">
        <v>2</v>
      </c>
      <c r="F19" s="187">
        <v>2</v>
      </c>
      <c r="G19" s="187">
        <v>0</v>
      </c>
      <c r="H19" s="187">
        <v>0</v>
      </c>
      <c r="I19" s="187">
        <v>12</v>
      </c>
      <c r="J19" s="187">
        <v>4</v>
      </c>
      <c r="K19" s="187">
        <v>2</v>
      </c>
      <c r="L19" s="187">
        <v>0</v>
      </c>
      <c r="M19" s="187">
        <v>5</v>
      </c>
      <c r="N19" s="187">
        <v>0</v>
      </c>
      <c r="O19" s="187">
        <v>0</v>
      </c>
      <c r="P19" s="187">
        <v>0</v>
      </c>
      <c r="Q19" s="187">
        <v>1</v>
      </c>
      <c r="R19" s="187">
        <v>3</v>
      </c>
      <c r="S19" s="187">
        <v>0</v>
      </c>
      <c r="T19" s="187">
        <v>0</v>
      </c>
      <c r="U19" s="187">
        <v>3</v>
      </c>
      <c r="V19" s="187">
        <v>0</v>
      </c>
      <c r="W19" s="187">
        <v>0</v>
      </c>
      <c r="X19" s="187">
        <v>0</v>
      </c>
      <c r="Y19" s="187">
        <v>0</v>
      </c>
      <c r="Z19" s="187">
        <v>0</v>
      </c>
      <c r="AA19" s="177"/>
      <c r="AB19" s="27">
        <f>SUM(C19:Z19)</f>
        <v>34</v>
      </c>
      <c r="AC19" s="11"/>
      <c r="AD19" s="47"/>
      <c r="AE19" s="47"/>
      <c r="AF19" s="47"/>
    </row>
    <row r="20" spans="1:32" ht="15.6" customHeight="1" x14ac:dyDescent="0.2">
      <c r="A20" s="210" t="s">
        <v>48</v>
      </c>
      <c r="B20" s="24" t="s">
        <v>8</v>
      </c>
      <c r="C20" s="173">
        <f>C19</f>
        <v>0</v>
      </c>
      <c r="D20" s="188">
        <f t="shared" ref="D20:Z20" si="2">C20-D18+D19</f>
        <v>0</v>
      </c>
      <c r="E20" s="188">
        <f t="shared" si="2"/>
        <v>2</v>
      </c>
      <c r="F20" s="188">
        <f t="shared" si="2"/>
        <v>4</v>
      </c>
      <c r="G20" s="188">
        <f t="shared" si="2"/>
        <v>4</v>
      </c>
      <c r="H20" s="188">
        <f t="shared" si="2"/>
        <v>4</v>
      </c>
      <c r="I20" s="178">
        <f t="shared" ref="I20" si="3">H20-I18+I19</f>
        <v>14</v>
      </c>
      <c r="J20" s="178">
        <f t="shared" ref="J20" si="4">I20-J18+J19</f>
        <v>16</v>
      </c>
      <c r="K20" s="188">
        <f t="shared" si="2"/>
        <v>18</v>
      </c>
      <c r="L20" s="188">
        <f t="shared" si="2"/>
        <v>11</v>
      </c>
      <c r="M20" s="188">
        <f t="shared" si="2"/>
        <v>13</v>
      </c>
      <c r="N20" s="188">
        <f t="shared" si="2"/>
        <v>13</v>
      </c>
      <c r="O20" s="188">
        <f t="shared" si="2"/>
        <v>11</v>
      </c>
      <c r="P20" s="188">
        <f t="shared" si="2"/>
        <v>8</v>
      </c>
      <c r="Q20" s="188">
        <f t="shared" si="2"/>
        <v>8</v>
      </c>
      <c r="R20" s="188">
        <f t="shared" si="2"/>
        <v>8</v>
      </c>
      <c r="S20" s="188">
        <f t="shared" si="2"/>
        <v>8</v>
      </c>
      <c r="T20" s="188">
        <f t="shared" si="2"/>
        <v>8</v>
      </c>
      <c r="U20" s="188">
        <f t="shared" si="2"/>
        <v>10</v>
      </c>
      <c r="V20" s="188">
        <f t="shared" si="2"/>
        <v>10</v>
      </c>
      <c r="W20" s="188">
        <f t="shared" si="2"/>
        <v>4</v>
      </c>
      <c r="X20" s="188">
        <f t="shared" si="2"/>
        <v>4</v>
      </c>
      <c r="Y20" s="188">
        <f t="shared" si="2"/>
        <v>2</v>
      </c>
      <c r="Z20" s="188">
        <f t="shared" si="2"/>
        <v>0</v>
      </c>
      <c r="AA20" s="180">
        <f>Z20-AA18</f>
        <v>0</v>
      </c>
      <c r="AB20" s="28"/>
      <c r="AC20" s="3">
        <f>MAX(C20:AA20)</f>
        <v>18</v>
      </c>
      <c r="AD20" s="47"/>
      <c r="AE20" s="47"/>
      <c r="AF20" s="47"/>
    </row>
    <row r="21" spans="1:32" ht="15.6" customHeight="1" x14ac:dyDescent="0.2">
      <c r="A21" s="211"/>
      <c r="B21" s="24" t="s">
        <v>9</v>
      </c>
      <c r="C21" s="202"/>
      <c r="D21" s="203"/>
      <c r="E21" s="203"/>
      <c r="F21" s="203"/>
      <c r="G21" s="203"/>
      <c r="H21" s="181">
        <v>12.52</v>
      </c>
      <c r="I21" s="203"/>
      <c r="J21" s="203"/>
      <c r="K21" s="203"/>
      <c r="L21" s="203"/>
      <c r="M21" s="181">
        <v>13.03</v>
      </c>
      <c r="N21" s="203"/>
      <c r="O21" s="203"/>
      <c r="P21" s="204"/>
      <c r="Q21" s="181">
        <v>13.07</v>
      </c>
      <c r="R21" s="203"/>
      <c r="S21" s="203"/>
      <c r="T21" s="203"/>
      <c r="U21" s="203"/>
      <c r="V21" s="181">
        <v>13.13</v>
      </c>
      <c r="W21" s="203"/>
      <c r="X21" s="203"/>
      <c r="Y21" s="203"/>
      <c r="Z21" s="203"/>
      <c r="AA21" s="205">
        <v>13.21</v>
      </c>
      <c r="AB21" s="29">
        <v>37</v>
      </c>
      <c r="AC21" s="11"/>
      <c r="AD21" s="47"/>
      <c r="AE21" s="47"/>
      <c r="AF21" s="47"/>
    </row>
    <row r="22" spans="1:32" ht="15.6" customHeight="1" x14ac:dyDescent="0.2">
      <c r="A22" s="212"/>
      <c r="B22" s="25" t="s">
        <v>10</v>
      </c>
      <c r="C22" s="206">
        <v>12.44</v>
      </c>
      <c r="D22" s="207"/>
      <c r="E22" s="207"/>
      <c r="F22" s="207"/>
      <c r="G22" s="207"/>
      <c r="H22" s="182">
        <f>H21</f>
        <v>12.52</v>
      </c>
      <c r="I22" s="207"/>
      <c r="J22" s="207"/>
      <c r="K22" s="207"/>
      <c r="L22" s="207"/>
      <c r="M22" s="182">
        <f>M21</f>
        <v>13.03</v>
      </c>
      <c r="N22" s="207"/>
      <c r="O22" s="207"/>
      <c r="P22" s="208"/>
      <c r="Q22" s="182">
        <f>Q21</f>
        <v>13.07</v>
      </c>
      <c r="R22" s="207"/>
      <c r="S22" s="207"/>
      <c r="T22" s="207"/>
      <c r="U22" s="207"/>
      <c r="V22" s="182">
        <f>V21</f>
        <v>13.13</v>
      </c>
      <c r="W22" s="207"/>
      <c r="X22" s="207"/>
      <c r="Y22" s="207"/>
      <c r="Z22" s="203"/>
      <c r="AA22" s="209"/>
      <c r="AB22" s="28"/>
      <c r="AC22" s="12"/>
      <c r="AD22" s="47"/>
      <c r="AE22" s="47"/>
      <c r="AF22" s="47"/>
    </row>
    <row r="23" spans="1:32" ht="15.6" customHeight="1" thickBot="1" x14ac:dyDescent="0.25">
      <c r="A23" s="49">
        <v>510</v>
      </c>
      <c r="B23" s="49" t="s">
        <v>11</v>
      </c>
      <c r="C23" s="56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1"/>
      <c r="AB23" s="52"/>
      <c r="AC23" s="3"/>
      <c r="AD23" s="47"/>
      <c r="AE23" s="47"/>
      <c r="AF23" s="47"/>
    </row>
    <row r="24" spans="1:32" ht="15.6" customHeight="1" x14ac:dyDescent="0.2">
      <c r="A24" s="55"/>
      <c r="B24" s="22" t="s">
        <v>5</v>
      </c>
      <c r="C24" s="168"/>
      <c r="D24" s="186">
        <v>0</v>
      </c>
      <c r="E24" s="186">
        <v>0</v>
      </c>
      <c r="F24" s="186">
        <v>0</v>
      </c>
      <c r="G24" s="186">
        <v>0</v>
      </c>
      <c r="H24" s="186">
        <v>2</v>
      </c>
      <c r="I24" s="186">
        <v>1</v>
      </c>
      <c r="J24" s="186">
        <v>0</v>
      </c>
      <c r="K24" s="186">
        <v>3</v>
      </c>
      <c r="L24" s="186">
        <v>1</v>
      </c>
      <c r="M24" s="186">
        <v>4</v>
      </c>
      <c r="N24" s="186">
        <v>1</v>
      </c>
      <c r="O24" s="186">
        <v>2</v>
      </c>
      <c r="P24" s="186">
        <v>1</v>
      </c>
      <c r="Q24" s="186">
        <v>1</v>
      </c>
      <c r="R24" s="186">
        <v>0</v>
      </c>
      <c r="S24" s="186">
        <v>8</v>
      </c>
      <c r="T24" s="186">
        <v>1</v>
      </c>
      <c r="U24" s="186">
        <v>3</v>
      </c>
      <c r="V24" s="186">
        <v>1</v>
      </c>
      <c r="W24" s="186">
        <v>2</v>
      </c>
      <c r="X24" s="186">
        <v>0</v>
      </c>
      <c r="Y24" s="186">
        <v>2</v>
      </c>
      <c r="Z24" s="186">
        <v>6</v>
      </c>
      <c r="AA24" s="172">
        <v>2</v>
      </c>
      <c r="AB24" s="26" t="s">
        <v>6</v>
      </c>
      <c r="AC24" s="43"/>
      <c r="AD24" s="47"/>
      <c r="AE24" s="47"/>
      <c r="AF24" s="47"/>
    </row>
    <row r="25" spans="1:32" ht="15.6" customHeight="1" x14ac:dyDescent="0.2">
      <c r="A25" s="23">
        <v>14.03</v>
      </c>
      <c r="B25" s="24" t="s">
        <v>7</v>
      </c>
      <c r="C25" s="173">
        <v>1</v>
      </c>
      <c r="D25" s="187">
        <v>0</v>
      </c>
      <c r="E25" s="187">
        <v>4</v>
      </c>
      <c r="F25" s="187">
        <v>3</v>
      </c>
      <c r="G25" s="187">
        <v>2</v>
      </c>
      <c r="H25" s="187">
        <v>2</v>
      </c>
      <c r="I25" s="187">
        <v>10</v>
      </c>
      <c r="J25" s="187">
        <v>1</v>
      </c>
      <c r="K25" s="187">
        <v>0</v>
      </c>
      <c r="L25" s="187">
        <v>3</v>
      </c>
      <c r="M25" s="187">
        <v>6</v>
      </c>
      <c r="N25" s="187">
        <v>0</v>
      </c>
      <c r="O25" s="187">
        <v>1</v>
      </c>
      <c r="P25" s="187">
        <v>3</v>
      </c>
      <c r="Q25" s="187">
        <v>0</v>
      </c>
      <c r="R25" s="187">
        <v>3</v>
      </c>
      <c r="S25" s="187">
        <v>2</v>
      </c>
      <c r="T25" s="187">
        <v>0</v>
      </c>
      <c r="U25" s="187">
        <v>0</v>
      </c>
      <c r="V25" s="187">
        <v>0</v>
      </c>
      <c r="W25" s="187">
        <v>0</v>
      </c>
      <c r="X25" s="187">
        <v>0</v>
      </c>
      <c r="Y25" s="187">
        <v>0</v>
      </c>
      <c r="Z25" s="187">
        <v>0</v>
      </c>
      <c r="AA25" s="177"/>
      <c r="AB25" s="27">
        <f>SUM(C25:Z25)</f>
        <v>41</v>
      </c>
      <c r="AC25" s="11"/>
      <c r="AD25" s="47"/>
      <c r="AE25" s="47"/>
      <c r="AF25" s="47"/>
    </row>
    <row r="26" spans="1:32" ht="15.6" customHeight="1" x14ac:dyDescent="0.2">
      <c r="A26" s="210" t="s">
        <v>48</v>
      </c>
      <c r="B26" s="24" t="s">
        <v>8</v>
      </c>
      <c r="C26" s="173">
        <f>C25</f>
        <v>1</v>
      </c>
      <c r="D26" s="188">
        <f t="shared" ref="D26:Z26" si="5">C26-D24+D25</f>
        <v>1</v>
      </c>
      <c r="E26" s="188">
        <f t="shared" si="5"/>
        <v>5</v>
      </c>
      <c r="F26" s="188">
        <f t="shared" si="5"/>
        <v>8</v>
      </c>
      <c r="G26" s="188">
        <f t="shared" si="5"/>
        <v>10</v>
      </c>
      <c r="H26" s="188">
        <f t="shared" si="5"/>
        <v>10</v>
      </c>
      <c r="I26" s="178">
        <f t="shared" ref="I26" si="6">H26-I24+I25</f>
        <v>19</v>
      </c>
      <c r="J26" s="178">
        <f t="shared" ref="J26" si="7">I26-J24+J25</f>
        <v>20</v>
      </c>
      <c r="K26" s="188">
        <f t="shared" si="5"/>
        <v>17</v>
      </c>
      <c r="L26" s="188">
        <f t="shared" si="5"/>
        <v>19</v>
      </c>
      <c r="M26" s="188">
        <f t="shared" si="5"/>
        <v>21</v>
      </c>
      <c r="N26" s="188">
        <f t="shared" si="5"/>
        <v>20</v>
      </c>
      <c r="O26" s="188">
        <f t="shared" si="5"/>
        <v>19</v>
      </c>
      <c r="P26" s="188">
        <f t="shared" si="5"/>
        <v>21</v>
      </c>
      <c r="Q26" s="188">
        <f t="shared" si="5"/>
        <v>20</v>
      </c>
      <c r="R26" s="188">
        <f t="shared" si="5"/>
        <v>23</v>
      </c>
      <c r="S26" s="188">
        <f t="shared" si="5"/>
        <v>17</v>
      </c>
      <c r="T26" s="188">
        <f t="shared" si="5"/>
        <v>16</v>
      </c>
      <c r="U26" s="188">
        <f t="shared" si="5"/>
        <v>13</v>
      </c>
      <c r="V26" s="188">
        <f t="shared" si="5"/>
        <v>12</v>
      </c>
      <c r="W26" s="188">
        <f t="shared" si="5"/>
        <v>10</v>
      </c>
      <c r="X26" s="188">
        <f t="shared" si="5"/>
        <v>10</v>
      </c>
      <c r="Y26" s="188">
        <f t="shared" si="5"/>
        <v>8</v>
      </c>
      <c r="Z26" s="188">
        <f t="shared" si="5"/>
        <v>2</v>
      </c>
      <c r="AA26" s="180">
        <f>Z26-AA24</f>
        <v>0</v>
      </c>
      <c r="AB26" s="28"/>
      <c r="AC26" s="3">
        <f>MAX(C26:AA26)</f>
        <v>23</v>
      </c>
      <c r="AD26" s="47"/>
      <c r="AE26" s="47"/>
      <c r="AF26" s="47"/>
    </row>
    <row r="27" spans="1:32" ht="15.6" customHeight="1" x14ac:dyDescent="0.2">
      <c r="A27" s="211"/>
      <c r="B27" s="24" t="s">
        <v>9</v>
      </c>
      <c r="C27" s="202"/>
      <c r="D27" s="203"/>
      <c r="E27" s="203"/>
      <c r="F27" s="203"/>
      <c r="G27" s="203"/>
      <c r="H27" s="181">
        <v>14.1</v>
      </c>
      <c r="I27" s="203"/>
      <c r="J27" s="203"/>
      <c r="K27" s="203"/>
      <c r="L27" s="203"/>
      <c r="M27" s="181">
        <v>14.19</v>
      </c>
      <c r="N27" s="203"/>
      <c r="O27" s="203"/>
      <c r="P27" s="204"/>
      <c r="Q27" s="181">
        <v>14.24</v>
      </c>
      <c r="R27" s="203"/>
      <c r="S27" s="203"/>
      <c r="T27" s="203"/>
      <c r="U27" s="203"/>
      <c r="V27" s="181">
        <v>14.3</v>
      </c>
      <c r="W27" s="203"/>
      <c r="X27" s="203"/>
      <c r="Y27" s="203"/>
      <c r="Z27" s="203"/>
      <c r="AA27" s="205">
        <v>14.4</v>
      </c>
      <c r="AB27" s="29">
        <v>37</v>
      </c>
      <c r="AC27" s="11"/>
      <c r="AD27" s="47"/>
      <c r="AE27" s="47"/>
      <c r="AF27" s="47"/>
    </row>
    <row r="28" spans="1:32" ht="15.6" customHeight="1" x14ac:dyDescent="0.2">
      <c r="A28" s="212"/>
      <c r="B28" s="25" t="s">
        <v>10</v>
      </c>
      <c r="C28" s="206">
        <v>14.03</v>
      </c>
      <c r="D28" s="207"/>
      <c r="E28" s="207"/>
      <c r="F28" s="207"/>
      <c r="G28" s="207"/>
      <c r="H28" s="182">
        <f>H27</f>
        <v>14.1</v>
      </c>
      <c r="I28" s="207"/>
      <c r="J28" s="207"/>
      <c r="K28" s="207"/>
      <c r="L28" s="207"/>
      <c r="M28" s="182">
        <f>M27</f>
        <v>14.19</v>
      </c>
      <c r="N28" s="207"/>
      <c r="O28" s="207"/>
      <c r="P28" s="208"/>
      <c r="Q28" s="182">
        <f>Q27</f>
        <v>14.24</v>
      </c>
      <c r="R28" s="207"/>
      <c r="S28" s="207"/>
      <c r="T28" s="207"/>
      <c r="U28" s="207"/>
      <c r="V28" s="182">
        <f>V27</f>
        <v>14.3</v>
      </c>
      <c r="W28" s="207"/>
      <c r="X28" s="207"/>
      <c r="Y28" s="207"/>
      <c r="Z28" s="203"/>
      <c r="AA28" s="209"/>
      <c r="AB28" s="28"/>
      <c r="AC28" s="12"/>
      <c r="AD28" s="47"/>
      <c r="AE28" s="47"/>
      <c r="AF28" s="47"/>
    </row>
    <row r="29" spans="1:32" ht="15.6" customHeight="1" thickBot="1" x14ac:dyDescent="0.25">
      <c r="A29" s="49">
        <v>510</v>
      </c>
      <c r="B29" s="49" t="s">
        <v>11</v>
      </c>
      <c r="C29" s="56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1"/>
      <c r="AB29" s="52"/>
      <c r="AC29" s="3"/>
      <c r="AD29" s="47"/>
      <c r="AE29" s="47"/>
      <c r="AF29" s="47"/>
    </row>
    <row r="30" spans="1:32" ht="15.6" customHeight="1" x14ac:dyDescent="0.2">
      <c r="A30" s="55"/>
      <c r="B30" s="22" t="s">
        <v>5</v>
      </c>
      <c r="C30" s="168"/>
      <c r="D30" s="186">
        <v>0</v>
      </c>
      <c r="E30" s="186">
        <v>0</v>
      </c>
      <c r="F30" s="186">
        <v>0</v>
      </c>
      <c r="G30" s="186">
        <v>0</v>
      </c>
      <c r="H30" s="186">
        <v>0</v>
      </c>
      <c r="I30" s="186">
        <v>0</v>
      </c>
      <c r="J30" s="186">
        <v>1</v>
      </c>
      <c r="K30" s="186">
        <v>1</v>
      </c>
      <c r="L30" s="186">
        <v>3</v>
      </c>
      <c r="M30" s="186">
        <v>3</v>
      </c>
      <c r="N30" s="186">
        <v>0</v>
      </c>
      <c r="O30" s="186">
        <v>5</v>
      </c>
      <c r="P30" s="186">
        <v>4</v>
      </c>
      <c r="Q30" s="186">
        <v>0</v>
      </c>
      <c r="R30" s="186">
        <v>2</v>
      </c>
      <c r="S30" s="186">
        <v>0</v>
      </c>
      <c r="T30" s="186">
        <v>1</v>
      </c>
      <c r="U30" s="186">
        <v>1</v>
      </c>
      <c r="V30" s="186">
        <v>2</v>
      </c>
      <c r="W30" s="186">
        <v>0</v>
      </c>
      <c r="X30" s="186">
        <v>0</v>
      </c>
      <c r="Y30" s="186">
        <v>0</v>
      </c>
      <c r="Z30" s="186">
        <v>13</v>
      </c>
      <c r="AA30" s="172">
        <v>0</v>
      </c>
      <c r="AB30" s="26" t="s">
        <v>6</v>
      </c>
      <c r="AC30" s="43"/>
      <c r="AD30" s="47"/>
      <c r="AE30" s="47"/>
      <c r="AF30" s="47"/>
    </row>
    <row r="31" spans="1:32" ht="15.6" customHeight="1" x14ac:dyDescent="0.2">
      <c r="A31" s="23">
        <v>17.09</v>
      </c>
      <c r="B31" s="24" t="s">
        <v>7</v>
      </c>
      <c r="C31" s="173">
        <v>2</v>
      </c>
      <c r="D31" s="187">
        <v>0</v>
      </c>
      <c r="E31" s="187">
        <v>0</v>
      </c>
      <c r="F31" s="187">
        <v>4</v>
      </c>
      <c r="G31" s="187">
        <v>0</v>
      </c>
      <c r="H31" s="187">
        <v>1</v>
      </c>
      <c r="I31" s="187">
        <v>6</v>
      </c>
      <c r="J31" s="187">
        <v>3</v>
      </c>
      <c r="K31" s="187">
        <v>3</v>
      </c>
      <c r="L31" s="187">
        <v>1</v>
      </c>
      <c r="M31" s="187">
        <v>8</v>
      </c>
      <c r="N31" s="187">
        <v>1</v>
      </c>
      <c r="O31" s="187">
        <v>1</v>
      </c>
      <c r="P31" s="187">
        <v>3</v>
      </c>
      <c r="Q31" s="187">
        <v>3</v>
      </c>
      <c r="R31" s="187">
        <v>0</v>
      </c>
      <c r="S31" s="187">
        <v>0</v>
      </c>
      <c r="T31" s="187">
        <v>0</v>
      </c>
      <c r="U31" s="187">
        <v>0</v>
      </c>
      <c r="V31" s="187">
        <v>0</v>
      </c>
      <c r="W31" s="187">
        <v>0</v>
      </c>
      <c r="X31" s="187">
        <v>0</v>
      </c>
      <c r="Y31" s="187">
        <v>0</v>
      </c>
      <c r="Z31" s="187">
        <v>0</v>
      </c>
      <c r="AA31" s="177"/>
      <c r="AB31" s="27">
        <f>SUM(C31:Z31)</f>
        <v>36</v>
      </c>
      <c r="AC31" s="11"/>
      <c r="AD31" s="47"/>
      <c r="AE31" s="47"/>
      <c r="AF31" s="47"/>
    </row>
    <row r="32" spans="1:32" ht="15.6" customHeight="1" x14ac:dyDescent="0.2">
      <c r="A32" s="210" t="s">
        <v>48</v>
      </c>
      <c r="B32" s="24" t="s">
        <v>8</v>
      </c>
      <c r="C32" s="173">
        <f>C31</f>
        <v>2</v>
      </c>
      <c r="D32" s="188">
        <f t="shared" ref="D32:Z32" si="8">C32-D30+D31</f>
        <v>2</v>
      </c>
      <c r="E32" s="188">
        <f t="shared" si="8"/>
        <v>2</v>
      </c>
      <c r="F32" s="188">
        <f t="shared" si="8"/>
        <v>6</v>
      </c>
      <c r="G32" s="188">
        <f t="shared" si="8"/>
        <v>6</v>
      </c>
      <c r="H32" s="188">
        <f t="shared" si="8"/>
        <v>7</v>
      </c>
      <c r="I32" s="178">
        <f t="shared" ref="I32" si="9">H32-I30+I31</f>
        <v>13</v>
      </c>
      <c r="J32" s="178">
        <f t="shared" ref="J32" si="10">I32-J30+J31</f>
        <v>15</v>
      </c>
      <c r="K32" s="188">
        <f t="shared" si="8"/>
        <v>17</v>
      </c>
      <c r="L32" s="188">
        <f t="shared" si="8"/>
        <v>15</v>
      </c>
      <c r="M32" s="188">
        <f t="shared" si="8"/>
        <v>20</v>
      </c>
      <c r="N32" s="188">
        <f t="shared" si="8"/>
        <v>21</v>
      </c>
      <c r="O32" s="188">
        <f t="shared" si="8"/>
        <v>17</v>
      </c>
      <c r="P32" s="188">
        <f t="shared" si="8"/>
        <v>16</v>
      </c>
      <c r="Q32" s="188">
        <f t="shared" si="8"/>
        <v>19</v>
      </c>
      <c r="R32" s="188">
        <f t="shared" si="8"/>
        <v>17</v>
      </c>
      <c r="S32" s="188">
        <f t="shared" si="8"/>
        <v>17</v>
      </c>
      <c r="T32" s="188">
        <f t="shared" si="8"/>
        <v>16</v>
      </c>
      <c r="U32" s="188">
        <f t="shared" si="8"/>
        <v>15</v>
      </c>
      <c r="V32" s="188">
        <f t="shared" si="8"/>
        <v>13</v>
      </c>
      <c r="W32" s="188">
        <f t="shared" si="8"/>
        <v>13</v>
      </c>
      <c r="X32" s="188">
        <f t="shared" si="8"/>
        <v>13</v>
      </c>
      <c r="Y32" s="188">
        <f t="shared" si="8"/>
        <v>13</v>
      </c>
      <c r="Z32" s="188">
        <f t="shared" si="8"/>
        <v>0</v>
      </c>
      <c r="AA32" s="180">
        <f>Z32-AA30</f>
        <v>0</v>
      </c>
      <c r="AB32" s="28"/>
      <c r="AC32" s="3">
        <f>MAX(C32:AA32)</f>
        <v>21</v>
      </c>
      <c r="AD32" s="47"/>
      <c r="AE32" s="47"/>
      <c r="AF32" s="47"/>
    </row>
    <row r="33" spans="1:32" ht="15.6" customHeight="1" x14ac:dyDescent="0.2">
      <c r="A33" s="211"/>
      <c r="B33" s="24" t="s">
        <v>9</v>
      </c>
      <c r="C33" s="202"/>
      <c r="D33" s="203"/>
      <c r="E33" s="203"/>
      <c r="F33" s="203"/>
      <c r="G33" s="203"/>
      <c r="H33" s="181">
        <v>17.170000000000002</v>
      </c>
      <c r="I33" s="203"/>
      <c r="J33" s="203"/>
      <c r="K33" s="203"/>
      <c r="L33" s="203"/>
      <c r="M33" s="181">
        <v>17.27</v>
      </c>
      <c r="N33" s="203"/>
      <c r="O33" s="203"/>
      <c r="P33" s="204"/>
      <c r="Q33" s="181">
        <v>17.329999999999998</v>
      </c>
      <c r="R33" s="203"/>
      <c r="S33" s="203"/>
      <c r="T33" s="203"/>
      <c r="U33" s="203"/>
      <c r="V33" s="181">
        <v>17.38</v>
      </c>
      <c r="W33" s="203"/>
      <c r="X33" s="203"/>
      <c r="Y33" s="203"/>
      <c r="Z33" s="203"/>
      <c r="AA33" s="205">
        <v>17.47</v>
      </c>
      <c r="AB33" s="29">
        <v>38</v>
      </c>
      <c r="AC33" s="11"/>
      <c r="AD33" s="47"/>
      <c r="AE33" s="47"/>
      <c r="AF33" s="47"/>
    </row>
    <row r="34" spans="1:32" ht="15.6" customHeight="1" x14ac:dyDescent="0.2">
      <c r="A34" s="212"/>
      <c r="B34" s="25" t="s">
        <v>10</v>
      </c>
      <c r="C34" s="206">
        <v>17.09</v>
      </c>
      <c r="D34" s="207"/>
      <c r="E34" s="207"/>
      <c r="F34" s="207"/>
      <c r="G34" s="207"/>
      <c r="H34" s="182">
        <f>H33</f>
        <v>17.170000000000002</v>
      </c>
      <c r="I34" s="207"/>
      <c r="J34" s="207"/>
      <c r="K34" s="207"/>
      <c r="L34" s="207"/>
      <c r="M34" s="182">
        <f>M33</f>
        <v>17.27</v>
      </c>
      <c r="N34" s="207"/>
      <c r="O34" s="207"/>
      <c r="P34" s="208"/>
      <c r="Q34" s="182">
        <f>Q33</f>
        <v>17.329999999999998</v>
      </c>
      <c r="R34" s="207"/>
      <c r="S34" s="207"/>
      <c r="T34" s="207"/>
      <c r="U34" s="207"/>
      <c r="V34" s="182">
        <f>V33</f>
        <v>17.38</v>
      </c>
      <c r="W34" s="207"/>
      <c r="X34" s="207"/>
      <c r="Y34" s="207"/>
      <c r="Z34" s="203"/>
      <c r="AA34" s="209"/>
      <c r="AB34" s="28"/>
      <c r="AC34" s="12"/>
      <c r="AD34" s="47"/>
      <c r="AE34" s="47"/>
      <c r="AF34" s="47"/>
    </row>
    <row r="35" spans="1:32" ht="15.6" customHeight="1" thickBot="1" x14ac:dyDescent="0.25">
      <c r="A35" s="49">
        <v>211</v>
      </c>
      <c r="B35" s="49" t="s">
        <v>11</v>
      </c>
      <c r="C35" s="56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1"/>
      <c r="AB35" s="52"/>
      <c r="AC35" s="3"/>
      <c r="AD35" s="47"/>
      <c r="AE35" s="47"/>
      <c r="AF35" s="47"/>
    </row>
    <row r="36" spans="1:32" ht="15.6" customHeight="1" x14ac:dyDescent="0.2">
      <c r="A36" s="55"/>
      <c r="B36" s="22" t="s">
        <v>5</v>
      </c>
      <c r="C36" s="168"/>
      <c r="D36" s="186">
        <v>0</v>
      </c>
      <c r="E36" s="186">
        <v>0</v>
      </c>
      <c r="F36" s="186">
        <v>0</v>
      </c>
      <c r="G36" s="186">
        <v>0</v>
      </c>
      <c r="H36" s="186">
        <v>0</v>
      </c>
      <c r="I36" s="186">
        <v>2</v>
      </c>
      <c r="J36" s="186">
        <v>4</v>
      </c>
      <c r="K36" s="186">
        <v>0</v>
      </c>
      <c r="L36" s="186">
        <v>2</v>
      </c>
      <c r="M36" s="186">
        <v>2</v>
      </c>
      <c r="N36" s="186">
        <v>2</v>
      </c>
      <c r="O36" s="186">
        <v>0</v>
      </c>
      <c r="P36" s="186">
        <v>4</v>
      </c>
      <c r="Q36" s="186">
        <v>1</v>
      </c>
      <c r="R36" s="186">
        <v>3</v>
      </c>
      <c r="S36" s="186">
        <v>0</v>
      </c>
      <c r="T36" s="186">
        <v>0</v>
      </c>
      <c r="U36" s="186">
        <v>0</v>
      </c>
      <c r="V36" s="186">
        <v>0</v>
      </c>
      <c r="W36" s="186">
        <v>4</v>
      </c>
      <c r="X36" s="186">
        <v>0</v>
      </c>
      <c r="Y36" s="186">
        <v>4</v>
      </c>
      <c r="Z36" s="186">
        <v>11</v>
      </c>
      <c r="AA36" s="172">
        <v>2</v>
      </c>
      <c r="AB36" s="26" t="s">
        <v>6</v>
      </c>
      <c r="AC36" s="43"/>
      <c r="AD36" s="47"/>
      <c r="AE36" s="47"/>
      <c r="AF36" s="47"/>
    </row>
    <row r="37" spans="1:32" ht="15.6" customHeight="1" x14ac:dyDescent="0.2">
      <c r="A37" s="23">
        <v>18.04</v>
      </c>
      <c r="B37" s="24" t="s">
        <v>7</v>
      </c>
      <c r="C37" s="173">
        <v>0</v>
      </c>
      <c r="D37" s="187">
        <v>0</v>
      </c>
      <c r="E37" s="187">
        <v>3</v>
      </c>
      <c r="F37" s="187">
        <v>0</v>
      </c>
      <c r="G37" s="187">
        <v>3</v>
      </c>
      <c r="H37" s="187">
        <v>4</v>
      </c>
      <c r="I37" s="187">
        <v>6</v>
      </c>
      <c r="J37" s="187">
        <v>3</v>
      </c>
      <c r="K37" s="187">
        <v>1</v>
      </c>
      <c r="L37" s="187">
        <v>1</v>
      </c>
      <c r="M37" s="187">
        <v>9</v>
      </c>
      <c r="N37" s="187">
        <v>8</v>
      </c>
      <c r="O37" s="187">
        <v>1</v>
      </c>
      <c r="P37" s="187">
        <v>0</v>
      </c>
      <c r="Q37" s="187">
        <v>2</v>
      </c>
      <c r="R37" s="187">
        <v>0</v>
      </c>
      <c r="S37" s="187">
        <v>0</v>
      </c>
      <c r="T37" s="187">
        <v>0</v>
      </c>
      <c r="U37" s="187">
        <v>0</v>
      </c>
      <c r="V37" s="187">
        <v>0</v>
      </c>
      <c r="W37" s="187">
        <v>0</v>
      </c>
      <c r="X37" s="187">
        <v>0</v>
      </c>
      <c r="Y37" s="187">
        <v>0</v>
      </c>
      <c r="Z37" s="187">
        <v>0</v>
      </c>
      <c r="AA37" s="177"/>
      <c r="AB37" s="27">
        <f>SUM(C37:Z37)</f>
        <v>41</v>
      </c>
      <c r="AC37" s="11"/>
      <c r="AD37" s="47"/>
      <c r="AE37" s="47"/>
      <c r="AF37" s="47"/>
    </row>
    <row r="38" spans="1:32" ht="15.6" customHeight="1" x14ac:dyDescent="0.2">
      <c r="A38" s="210" t="s">
        <v>48</v>
      </c>
      <c r="B38" s="24" t="s">
        <v>8</v>
      </c>
      <c r="C38" s="173">
        <f>C37</f>
        <v>0</v>
      </c>
      <c r="D38" s="188">
        <f t="shared" ref="D38:Z38" si="11">C38-D36+D37</f>
        <v>0</v>
      </c>
      <c r="E38" s="188">
        <f t="shared" si="11"/>
        <v>3</v>
      </c>
      <c r="F38" s="188">
        <f t="shared" si="11"/>
        <v>3</v>
      </c>
      <c r="G38" s="188">
        <f t="shared" si="11"/>
        <v>6</v>
      </c>
      <c r="H38" s="188">
        <f t="shared" si="11"/>
        <v>10</v>
      </c>
      <c r="I38" s="178">
        <f t="shared" ref="I38" si="12">H38-I36+I37</f>
        <v>14</v>
      </c>
      <c r="J38" s="178">
        <f t="shared" ref="J38" si="13">I38-J36+J37</f>
        <v>13</v>
      </c>
      <c r="K38" s="188">
        <f t="shared" si="11"/>
        <v>14</v>
      </c>
      <c r="L38" s="188">
        <f t="shared" si="11"/>
        <v>13</v>
      </c>
      <c r="M38" s="188">
        <f t="shared" si="11"/>
        <v>20</v>
      </c>
      <c r="N38" s="188">
        <f t="shared" si="11"/>
        <v>26</v>
      </c>
      <c r="O38" s="188">
        <f t="shared" si="11"/>
        <v>27</v>
      </c>
      <c r="P38" s="188">
        <f t="shared" si="11"/>
        <v>23</v>
      </c>
      <c r="Q38" s="188">
        <f t="shared" si="11"/>
        <v>24</v>
      </c>
      <c r="R38" s="188">
        <f t="shared" si="11"/>
        <v>21</v>
      </c>
      <c r="S38" s="188">
        <f t="shared" si="11"/>
        <v>21</v>
      </c>
      <c r="T38" s="188">
        <f t="shared" si="11"/>
        <v>21</v>
      </c>
      <c r="U38" s="188">
        <f t="shared" si="11"/>
        <v>21</v>
      </c>
      <c r="V38" s="188">
        <f t="shared" si="11"/>
        <v>21</v>
      </c>
      <c r="W38" s="188">
        <f t="shared" si="11"/>
        <v>17</v>
      </c>
      <c r="X38" s="188">
        <f t="shared" si="11"/>
        <v>17</v>
      </c>
      <c r="Y38" s="188">
        <f t="shared" si="11"/>
        <v>13</v>
      </c>
      <c r="Z38" s="188">
        <f t="shared" si="11"/>
        <v>2</v>
      </c>
      <c r="AA38" s="180">
        <f>Z38-AA36</f>
        <v>0</v>
      </c>
      <c r="AB38" s="28"/>
      <c r="AC38" s="3">
        <f>MAX(C38:AA38)</f>
        <v>27</v>
      </c>
      <c r="AD38" s="47"/>
      <c r="AE38" s="47"/>
      <c r="AF38" s="47"/>
    </row>
    <row r="39" spans="1:32" ht="15.6" customHeight="1" x14ac:dyDescent="0.2">
      <c r="A39" s="211"/>
      <c r="B39" s="24" t="s">
        <v>9</v>
      </c>
      <c r="C39" s="202"/>
      <c r="D39" s="203"/>
      <c r="E39" s="203"/>
      <c r="F39" s="203"/>
      <c r="G39" s="203"/>
      <c r="H39" s="181">
        <v>18.11</v>
      </c>
      <c r="I39" s="203"/>
      <c r="J39" s="203"/>
      <c r="K39" s="203"/>
      <c r="L39" s="203"/>
      <c r="M39" s="181">
        <v>18.21</v>
      </c>
      <c r="N39" s="203"/>
      <c r="O39" s="203"/>
      <c r="P39" s="204"/>
      <c r="Q39" s="181">
        <v>18.25</v>
      </c>
      <c r="R39" s="203"/>
      <c r="S39" s="203"/>
      <c r="T39" s="203"/>
      <c r="U39" s="203"/>
      <c r="V39" s="181">
        <v>18.32</v>
      </c>
      <c r="W39" s="203"/>
      <c r="X39" s="203"/>
      <c r="Y39" s="203"/>
      <c r="Z39" s="203"/>
      <c r="AA39" s="205">
        <v>18.399999999999999</v>
      </c>
      <c r="AB39" s="29">
        <v>36</v>
      </c>
      <c r="AC39" s="11"/>
      <c r="AD39" s="47"/>
      <c r="AE39" s="47"/>
      <c r="AF39" s="47"/>
    </row>
    <row r="40" spans="1:32" ht="15.6" customHeight="1" x14ac:dyDescent="0.2">
      <c r="A40" s="212"/>
      <c r="B40" s="25" t="s">
        <v>10</v>
      </c>
      <c r="C40" s="206">
        <v>18.04</v>
      </c>
      <c r="D40" s="207"/>
      <c r="E40" s="207"/>
      <c r="F40" s="207"/>
      <c r="G40" s="207"/>
      <c r="H40" s="182">
        <f>H39</f>
        <v>18.11</v>
      </c>
      <c r="I40" s="207"/>
      <c r="J40" s="207"/>
      <c r="K40" s="207"/>
      <c r="L40" s="207"/>
      <c r="M40" s="182">
        <f>M39</f>
        <v>18.21</v>
      </c>
      <c r="N40" s="207"/>
      <c r="O40" s="207"/>
      <c r="P40" s="208"/>
      <c r="Q40" s="182">
        <f>Q39</f>
        <v>18.25</v>
      </c>
      <c r="R40" s="207"/>
      <c r="S40" s="207"/>
      <c r="T40" s="207"/>
      <c r="U40" s="207"/>
      <c r="V40" s="182">
        <f>V39</f>
        <v>18.32</v>
      </c>
      <c r="W40" s="207"/>
      <c r="X40" s="207"/>
      <c r="Y40" s="207"/>
      <c r="Z40" s="203"/>
      <c r="AA40" s="209"/>
      <c r="AB40" s="28"/>
      <c r="AC40" s="12"/>
      <c r="AD40" s="47"/>
      <c r="AE40" s="47"/>
      <c r="AF40" s="47"/>
    </row>
    <row r="41" spans="1:32" ht="15.6" customHeight="1" thickBot="1" x14ac:dyDescent="0.25">
      <c r="A41" s="49">
        <v>510</v>
      </c>
      <c r="B41" s="49" t="s">
        <v>11</v>
      </c>
      <c r="C41" s="56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1"/>
      <c r="AB41" s="52"/>
      <c r="AC41" s="3"/>
      <c r="AD41" s="47"/>
      <c r="AE41" s="47"/>
      <c r="AF41" s="47"/>
    </row>
    <row r="42" spans="1:32" ht="15.6" customHeight="1" x14ac:dyDescent="0.2">
      <c r="A42" s="55"/>
      <c r="B42" s="22" t="s">
        <v>5</v>
      </c>
      <c r="C42" s="168"/>
      <c r="D42" s="186">
        <v>0</v>
      </c>
      <c r="E42" s="186">
        <v>0</v>
      </c>
      <c r="F42" s="186">
        <v>0</v>
      </c>
      <c r="G42" s="186">
        <v>0</v>
      </c>
      <c r="H42" s="186">
        <v>0</v>
      </c>
      <c r="I42" s="186">
        <v>0</v>
      </c>
      <c r="J42" s="186">
        <v>0</v>
      </c>
      <c r="K42" s="186">
        <v>0</v>
      </c>
      <c r="L42" s="186">
        <v>0</v>
      </c>
      <c r="M42" s="186">
        <v>0</v>
      </c>
      <c r="N42" s="186">
        <v>1</v>
      </c>
      <c r="O42" s="186">
        <v>3</v>
      </c>
      <c r="P42" s="186">
        <v>0</v>
      </c>
      <c r="Q42" s="186">
        <v>1</v>
      </c>
      <c r="R42" s="186">
        <v>1</v>
      </c>
      <c r="S42" s="186">
        <v>4</v>
      </c>
      <c r="T42" s="186">
        <v>0</v>
      </c>
      <c r="U42" s="186">
        <v>0</v>
      </c>
      <c r="V42" s="186">
        <v>1</v>
      </c>
      <c r="W42" s="186">
        <v>0</v>
      </c>
      <c r="X42" s="186">
        <v>1</v>
      </c>
      <c r="Y42" s="186">
        <v>1</v>
      </c>
      <c r="Z42" s="186">
        <v>4</v>
      </c>
      <c r="AA42" s="172">
        <v>0</v>
      </c>
      <c r="AB42" s="26" t="s">
        <v>6</v>
      </c>
      <c r="AC42" s="43"/>
      <c r="AD42" s="47"/>
      <c r="AE42" s="47"/>
      <c r="AF42" s="47"/>
    </row>
    <row r="43" spans="1:32" ht="15.6" customHeight="1" x14ac:dyDescent="0.2">
      <c r="A43" s="23">
        <v>21.12</v>
      </c>
      <c r="B43" s="24" t="s">
        <v>7</v>
      </c>
      <c r="C43" s="173">
        <v>0</v>
      </c>
      <c r="D43" s="187">
        <v>0</v>
      </c>
      <c r="E43" s="187">
        <v>2</v>
      </c>
      <c r="F43" s="187">
        <v>1</v>
      </c>
      <c r="G43" s="187">
        <v>1</v>
      </c>
      <c r="H43" s="187">
        <v>0</v>
      </c>
      <c r="I43" s="187">
        <v>1</v>
      </c>
      <c r="J43" s="187">
        <v>3</v>
      </c>
      <c r="K43" s="187">
        <v>3</v>
      </c>
      <c r="L43" s="187">
        <v>0</v>
      </c>
      <c r="M43" s="187">
        <v>6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7">
        <v>0</v>
      </c>
      <c r="W43" s="187">
        <v>0</v>
      </c>
      <c r="X43" s="187">
        <v>0</v>
      </c>
      <c r="Y43" s="187">
        <v>0</v>
      </c>
      <c r="Z43" s="187">
        <v>0</v>
      </c>
      <c r="AA43" s="177"/>
      <c r="AB43" s="27">
        <f>SUM(C43:Z43)</f>
        <v>17</v>
      </c>
      <c r="AC43" s="11"/>
      <c r="AD43" s="47"/>
      <c r="AE43" s="47"/>
      <c r="AF43" s="47"/>
    </row>
    <row r="44" spans="1:32" ht="15.6" customHeight="1" x14ac:dyDescent="0.2">
      <c r="A44" s="210" t="s">
        <v>48</v>
      </c>
      <c r="B44" s="24" t="s">
        <v>8</v>
      </c>
      <c r="C44" s="173">
        <f>C43</f>
        <v>0</v>
      </c>
      <c r="D44" s="188">
        <f t="shared" ref="D44:Z44" si="14">C44-D42+D43</f>
        <v>0</v>
      </c>
      <c r="E44" s="188">
        <f t="shared" si="14"/>
        <v>2</v>
      </c>
      <c r="F44" s="188">
        <f t="shared" si="14"/>
        <v>3</v>
      </c>
      <c r="G44" s="188">
        <f t="shared" si="14"/>
        <v>4</v>
      </c>
      <c r="H44" s="188">
        <f t="shared" si="14"/>
        <v>4</v>
      </c>
      <c r="I44" s="178">
        <f t="shared" ref="I44" si="15">H44-I42+I43</f>
        <v>5</v>
      </c>
      <c r="J44" s="178">
        <f t="shared" ref="J44" si="16">I44-J42+J43</f>
        <v>8</v>
      </c>
      <c r="K44" s="188">
        <f t="shared" si="14"/>
        <v>11</v>
      </c>
      <c r="L44" s="188">
        <f t="shared" si="14"/>
        <v>11</v>
      </c>
      <c r="M44" s="188">
        <f t="shared" si="14"/>
        <v>17</v>
      </c>
      <c r="N44" s="188">
        <f t="shared" si="14"/>
        <v>16</v>
      </c>
      <c r="O44" s="188">
        <f t="shared" si="14"/>
        <v>13</v>
      </c>
      <c r="P44" s="188">
        <f t="shared" si="14"/>
        <v>13</v>
      </c>
      <c r="Q44" s="188">
        <f t="shared" si="14"/>
        <v>12</v>
      </c>
      <c r="R44" s="188">
        <f t="shared" si="14"/>
        <v>11</v>
      </c>
      <c r="S44" s="188">
        <f t="shared" si="14"/>
        <v>7</v>
      </c>
      <c r="T44" s="188">
        <f t="shared" si="14"/>
        <v>7</v>
      </c>
      <c r="U44" s="188">
        <f t="shared" si="14"/>
        <v>7</v>
      </c>
      <c r="V44" s="188">
        <f t="shared" si="14"/>
        <v>6</v>
      </c>
      <c r="W44" s="188">
        <f t="shared" si="14"/>
        <v>6</v>
      </c>
      <c r="X44" s="188">
        <f t="shared" si="14"/>
        <v>5</v>
      </c>
      <c r="Y44" s="188">
        <f t="shared" si="14"/>
        <v>4</v>
      </c>
      <c r="Z44" s="188">
        <f t="shared" si="14"/>
        <v>0</v>
      </c>
      <c r="AA44" s="180">
        <f>Z44-AA42</f>
        <v>0</v>
      </c>
      <c r="AB44" s="28"/>
      <c r="AC44" s="3">
        <f>MAX(C44:AA44)</f>
        <v>17</v>
      </c>
      <c r="AD44" s="47"/>
      <c r="AE44" s="47"/>
      <c r="AF44" s="47"/>
    </row>
    <row r="45" spans="1:32" ht="15.6" customHeight="1" x14ac:dyDescent="0.2">
      <c r="A45" s="211"/>
      <c r="B45" s="24" t="s">
        <v>9</v>
      </c>
      <c r="C45" s="202"/>
      <c r="D45" s="203"/>
      <c r="E45" s="203"/>
      <c r="F45" s="203"/>
      <c r="G45" s="203"/>
      <c r="H45" s="181">
        <v>21.2</v>
      </c>
      <c r="I45" s="203"/>
      <c r="J45" s="203"/>
      <c r="K45" s="203"/>
      <c r="L45" s="203"/>
      <c r="M45" s="181">
        <v>21.29</v>
      </c>
      <c r="N45" s="203"/>
      <c r="O45" s="203"/>
      <c r="P45" s="204"/>
      <c r="Q45" s="181">
        <v>21.35</v>
      </c>
      <c r="R45" s="203"/>
      <c r="S45" s="203"/>
      <c r="T45" s="203"/>
      <c r="U45" s="203"/>
      <c r="V45" s="181">
        <v>21.4</v>
      </c>
      <c r="W45" s="203"/>
      <c r="X45" s="203"/>
      <c r="Y45" s="203"/>
      <c r="Z45" s="203"/>
      <c r="AA45" s="205">
        <v>21.48</v>
      </c>
      <c r="AB45" s="29">
        <v>36</v>
      </c>
      <c r="AC45" s="11"/>
      <c r="AD45" s="47"/>
      <c r="AE45" s="47"/>
      <c r="AF45" s="47"/>
    </row>
    <row r="46" spans="1:32" ht="15.6" customHeight="1" x14ac:dyDescent="0.2">
      <c r="A46" s="212"/>
      <c r="B46" s="25" t="s">
        <v>10</v>
      </c>
      <c r="C46" s="206">
        <v>21.12</v>
      </c>
      <c r="D46" s="207"/>
      <c r="E46" s="207"/>
      <c r="F46" s="207"/>
      <c r="G46" s="207"/>
      <c r="H46" s="182">
        <f>H45</f>
        <v>21.2</v>
      </c>
      <c r="I46" s="207"/>
      <c r="J46" s="207"/>
      <c r="K46" s="207"/>
      <c r="L46" s="207"/>
      <c r="M46" s="182">
        <v>21.3</v>
      </c>
      <c r="N46" s="207"/>
      <c r="O46" s="207"/>
      <c r="P46" s="208"/>
      <c r="Q46" s="182">
        <f>Q45</f>
        <v>21.35</v>
      </c>
      <c r="R46" s="207"/>
      <c r="S46" s="207"/>
      <c r="T46" s="207"/>
      <c r="U46" s="207"/>
      <c r="V46" s="182">
        <f>V45</f>
        <v>21.4</v>
      </c>
      <c r="W46" s="207"/>
      <c r="X46" s="207"/>
      <c r="Y46" s="207"/>
      <c r="Z46" s="203"/>
      <c r="AA46" s="209"/>
      <c r="AB46" s="28"/>
      <c r="AC46" s="12"/>
      <c r="AD46" s="47"/>
      <c r="AE46" s="47"/>
      <c r="AF46" s="47"/>
    </row>
    <row r="47" spans="1:32" ht="15.6" customHeight="1" thickBot="1" x14ac:dyDescent="0.25">
      <c r="A47" s="49">
        <v>540</v>
      </c>
      <c r="B47" s="49" t="s">
        <v>11</v>
      </c>
      <c r="C47" s="56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1"/>
      <c r="AB47" s="52"/>
      <c r="AC47" s="3"/>
      <c r="AD47" s="47"/>
      <c r="AE47" s="47"/>
      <c r="AF47" s="47"/>
    </row>
    <row r="48" spans="1:32" ht="15.6" customHeight="1" x14ac:dyDescent="0.2">
      <c r="A48" s="55"/>
      <c r="B48" s="22" t="s">
        <v>5</v>
      </c>
      <c r="C48" s="168"/>
      <c r="D48" s="186">
        <v>0</v>
      </c>
      <c r="E48" s="186">
        <v>0</v>
      </c>
      <c r="F48" s="186">
        <v>0</v>
      </c>
      <c r="G48" s="186">
        <v>0</v>
      </c>
      <c r="H48" s="186">
        <v>0</v>
      </c>
      <c r="I48" s="186">
        <v>0</v>
      </c>
      <c r="J48" s="186">
        <v>0</v>
      </c>
      <c r="K48" s="186">
        <v>2</v>
      </c>
      <c r="L48" s="186">
        <v>3</v>
      </c>
      <c r="M48" s="186">
        <v>3</v>
      </c>
      <c r="N48" s="186">
        <v>0</v>
      </c>
      <c r="O48" s="186">
        <v>0</v>
      </c>
      <c r="P48" s="186">
        <v>2</v>
      </c>
      <c r="Q48" s="186">
        <v>1</v>
      </c>
      <c r="R48" s="186">
        <v>1</v>
      </c>
      <c r="S48" s="186">
        <v>1</v>
      </c>
      <c r="T48" s="186">
        <v>0</v>
      </c>
      <c r="U48" s="186">
        <v>0</v>
      </c>
      <c r="V48" s="186">
        <v>0</v>
      </c>
      <c r="W48" s="186">
        <v>0</v>
      </c>
      <c r="X48" s="186">
        <v>0</v>
      </c>
      <c r="Y48" s="186">
        <v>0</v>
      </c>
      <c r="Z48" s="186">
        <v>1</v>
      </c>
      <c r="AA48" s="172">
        <v>3</v>
      </c>
      <c r="AB48" s="26" t="s">
        <v>6</v>
      </c>
      <c r="AC48" s="43"/>
      <c r="AD48" s="47"/>
      <c r="AE48" s="47"/>
      <c r="AF48" s="47"/>
    </row>
    <row r="49" spans="1:32" ht="15.6" customHeight="1" x14ac:dyDescent="0.2">
      <c r="A49" s="23">
        <v>22.03</v>
      </c>
      <c r="B49" s="24" t="s">
        <v>7</v>
      </c>
      <c r="C49" s="173">
        <v>0</v>
      </c>
      <c r="D49" s="187">
        <v>0</v>
      </c>
      <c r="E49" s="187">
        <v>0</v>
      </c>
      <c r="F49" s="187">
        <v>2</v>
      </c>
      <c r="G49" s="187">
        <v>0</v>
      </c>
      <c r="H49" s="187">
        <v>2</v>
      </c>
      <c r="I49" s="187">
        <v>5</v>
      </c>
      <c r="J49" s="187">
        <v>1</v>
      </c>
      <c r="K49" s="187">
        <v>3</v>
      </c>
      <c r="L49" s="187">
        <v>0</v>
      </c>
      <c r="M49" s="187">
        <v>1</v>
      </c>
      <c r="N49" s="187">
        <v>0</v>
      </c>
      <c r="O49" s="187">
        <v>0</v>
      </c>
      <c r="P49" s="187">
        <v>0</v>
      </c>
      <c r="Q49" s="187">
        <v>0</v>
      </c>
      <c r="R49" s="187">
        <v>1</v>
      </c>
      <c r="S49" s="187">
        <v>2</v>
      </c>
      <c r="T49" s="187">
        <v>0</v>
      </c>
      <c r="U49" s="187">
        <v>0</v>
      </c>
      <c r="V49" s="187">
        <v>0</v>
      </c>
      <c r="W49" s="187">
        <v>0</v>
      </c>
      <c r="X49" s="187">
        <v>0</v>
      </c>
      <c r="Y49" s="187">
        <v>0</v>
      </c>
      <c r="Z49" s="187">
        <v>0</v>
      </c>
      <c r="AA49" s="177"/>
      <c r="AB49" s="27">
        <f>SUM(C49:Z49)</f>
        <v>17</v>
      </c>
      <c r="AC49" s="11"/>
      <c r="AD49" s="47"/>
      <c r="AE49" s="47"/>
      <c r="AF49" s="47"/>
    </row>
    <row r="50" spans="1:32" ht="15.6" customHeight="1" x14ac:dyDescent="0.2">
      <c r="A50" s="210" t="s">
        <v>48</v>
      </c>
      <c r="B50" s="24" t="s">
        <v>8</v>
      </c>
      <c r="C50" s="173">
        <f>C49</f>
        <v>0</v>
      </c>
      <c r="D50" s="188">
        <f t="shared" ref="D50:Z50" si="17">C50-D48+D49</f>
        <v>0</v>
      </c>
      <c r="E50" s="188">
        <f t="shared" si="17"/>
        <v>0</v>
      </c>
      <c r="F50" s="188">
        <f t="shared" si="17"/>
        <v>2</v>
      </c>
      <c r="G50" s="188">
        <f t="shared" si="17"/>
        <v>2</v>
      </c>
      <c r="H50" s="188">
        <f t="shared" si="17"/>
        <v>4</v>
      </c>
      <c r="I50" s="178">
        <f t="shared" ref="I50" si="18">H50-I48+I49</f>
        <v>9</v>
      </c>
      <c r="J50" s="178">
        <f t="shared" ref="J50" si="19">I50-J48+J49</f>
        <v>10</v>
      </c>
      <c r="K50" s="188">
        <f t="shared" si="17"/>
        <v>11</v>
      </c>
      <c r="L50" s="188">
        <f t="shared" si="17"/>
        <v>8</v>
      </c>
      <c r="M50" s="188">
        <f t="shared" si="17"/>
        <v>6</v>
      </c>
      <c r="N50" s="188">
        <f t="shared" si="17"/>
        <v>6</v>
      </c>
      <c r="O50" s="188">
        <f t="shared" si="17"/>
        <v>6</v>
      </c>
      <c r="P50" s="188">
        <f t="shared" si="17"/>
        <v>4</v>
      </c>
      <c r="Q50" s="188">
        <f t="shared" si="17"/>
        <v>3</v>
      </c>
      <c r="R50" s="188">
        <f t="shared" si="17"/>
        <v>3</v>
      </c>
      <c r="S50" s="188">
        <f t="shared" si="17"/>
        <v>4</v>
      </c>
      <c r="T50" s="188">
        <f t="shared" si="17"/>
        <v>4</v>
      </c>
      <c r="U50" s="188">
        <f t="shared" si="17"/>
        <v>4</v>
      </c>
      <c r="V50" s="188">
        <f t="shared" si="17"/>
        <v>4</v>
      </c>
      <c r="W50" s="188">
        <f t="shared" si="17"/>
        <v>4</v>
      </c>
      <c r="X50" s="188">
        <f t="shared" si="17"/>
        <v>4</v>
      </c>
      <c r="Y50" s="188">
        <f t="shared" si="17"/>
        <v>4</v>
      </c>
      <c r="Z50" s="188">
        <f t="shared" si="17"/>
        <v>3</v>
      </c>
      <c r="AA50" s="180">
        <f>Z50-AA48</f>
        <v>0</v>
      </c>
      <c r="AB50" s="28"/>
      <c r="AC50" s="3">
        <f>MAX(C50:AA50)</f>
        <v>11</v>
      </c>
      <c r="AD50" s="47"/>
      <c r="AE50" s="47"/>
      <c r="AF50" s="47"/>
    </row>
    <row r="51" spans="1:32" ht="15.6" customHeight="1" x14ac:dyDescent="0.2">
      <c r="A51" s="211"/>
      <c r="B51" s="24" t="s">
        <v>9</v>
      </c>
      <c r="C51" s="202"/>
      <c r="D51" s="203"/>
      <c r="E51" s="203"/>
      <c r="F51" s="203"/>
      <c r="G51" s="203"/>
      <c r="H51" s="181">
        <v>22.1</v>
      </c>
      <c r="I51" s="203"/>
      <c r="J51" s="203"/>
      <c r="K51" s="203"/>
      <c r="L51" s="203"/>
      <c r="M51" s="181">
        <v>22.19</v>
      </c>
      <c r="N51" s="203"/>
      <c r="O51" s="203"/>
      <c r="P51" s="204"/>
      <c r="Q51" s="181">
        <v>22.24</v>
      </c>
      <c r="R51" s="203"/>
      <c r="S51" s="203"/>
      <c r="T51" s="203"/>
      <c r="U51" s="203"/>
      <c r="V51" s="181">
        <v>22.3</v>
      </c>
      <c r="W51" s="203"/>
      <c r="X51" s="203"/>
      <c r="Y51" s="203"/>
      <c r="Z51" s="203"/>
      <c r="AA51" s="205">
        <v>22.38</v>
      </c>
      <c r="AB51" s="29">
        <v>35</v>
      </c>
      <c r="AC51" s="11"/>
      <c r="AD51" s="47"/>
      <c r="AE51" s="47"/>
      <c r="AF51" s="47"/>
    </row>
    <row r="52" spans="1:32" ht="15.6" customHeight="1" x14ac:dyDescent="0.2">
      <c r="A52" s="212"/>
      <c r="B52" s="25" t="s">
        <v>10</v>
      </c>
      <c r="C52" s="206">
        <v>22.03</v>
      </c>
      <c r="D52" s="207"/>
      <c r="E52" s="207"/>
      <c r="F52" s="207"/>
      <c r="G52" s="207"/>
      <c r="H52" s="182">
        <f>H51</f>
        <v>22.1</v>
      </c>
      <c r="I52" s="207"/>
      <c r="J52" s="207"/>
      <c r="K52" s="207"/>
      <c r="L52" s="207"/>
      <c r="M52" s="182">
        <v>22.2</v>
      </c>
      <c r="N52" s="207"/>
      <c r="O52" s="207"/>
      <c r="P52" s="208"/>
      <c r="Q52" s="182">
        <f>Q51</f>
        <v>22.24</v>
      </c>
      <c r="R52" s="207"/>
      <c r="S52" s="207"/>
      <c r="T52" s="207"/>
      <c r="U52" s="207"/>
      <c r="V52" s="182">
        <f>V51</f>
        <v>22.3</v>
      </c>
      <c r="W52" s="207"/>
      <c r="X52" s="207"/>
      <c r="Y52" s="207"/>
      <c r="Z52" s="203"/>
      <c r="AA52" s="209"/>
      <c r="AB52" s="28"/>
      <c r="AC52" s="12"/>
      <c r="AD52" s="47"/>
      <c r="AE52" s="47"/>
      <c r="AF52" s="47"/>
    </row>
    <row r="53" spans="1:32" ht="15.6" customHeight="1" thickBot="1" x14ac:dyDescent="0.25">
      <c r="A53" s="49">
        <v>537</v>
      </c>
      <c r="B53" s="49" t="s">
        <v>11</v>
      </c>
      <c r="C53" s="56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1"/>
      <c r="AB53" s="52"/>
      <c r="AC53" s="3"/>
      <c r="AD53" s="47"/>
      <c r="AE53" s="47"/>
      <c r="AF53" s="47"/>
    </row>
    <row r="54" spans="1:32" s="47" customFormat="1" ht="15.6" customHeight="1" x14ac:dyDescent="0.2">
      <c r="A54" s="61" t="s">
        <v>12</v>
      </c>
      <c r="B54" s="57"/>
      <c r="C54" s="4"/>
      <c r="D54" s="5">
        <f t="shared" ref="D54:AA54" si="20">SUMIF($B6:$B53,"l. wys.",D6:D53)</f>
        <v>0</v>
      </c>
      <c r="E54" s="5">
        <f t="shared" si="20"/>
        <v>0</v>
      </c>
      <c r="F54" s="5">
        <f t="shared" si="20"/>
        <v>0</v>
      </c>
      <c r="G54" s="5">
        <f t="shared" si="20"/>
        <v>0</v>
      </c>
      <c r="H54" s="5">
        <f t="shared" si="20"/>
        <v>2</v>
      </c>
      <c r="I54" s="5">
        <f t="shared" si="20"/>
        <v>7</v>
      </c>
      <c r="J54" s="5">
        <f t="shared" si="20"/>
        <v>8</v>
      </c>
      <c r="K54" s="5">
        <f t="shared" si="20"/>
        <v>7</v>
      </c>
      <c r="L54" s="5">
        <f t="shared" si="20"/>
        <v>19</v>
      </c>
      <c r="M54" s="5">
        <f t="shared" si="20"/>
        <v>15</v>
      </c>
      <c r="N54" s="5">
        <f t="shared" si="20"/>
        <v>5</v>
      </c>
      <c r="O54" s="5">
        <f t="shared" si="20"/>
        <v>15</v>
      </c>
      <c r="P54" s="5">
        <f t="shared" si="20"/>
        <v>14</v>
      </c>
      <c r="Q54" s="5">
        <f t="shared" si="20"/>
        <v>6</v>
      </c>
      <c r="R54" s="5">
        <f t="shared" si="20"/>
        <v>13</v>
      </c>
      <c r="S54" s="5">
        <f t="shared" si="20"/>
        <v>13</v>
      </c>
      <c r="T54" s="5">
        <f t="shared" si="20"/>
        <v>3</v>
      </c>
      <c r="U54" s="5">
        <f t="shared" si="20"/>
        <v>5</v>
      </c>
      <c r="V54" s="5">
        <f t="shared" si="20"/>
        <v>4</v>
      </c>
      <c r="W54" s="5">
        <f t="shared" si="20"/>
        <v>14</v>
      </c>
      <c r="X54" s="5">
        <f t="shared" si="20"/>
        <v>1</v>
      </c>
      <c r="Y54" s="5">
        <f t="shared" si="20"/>
        <v>9</v>
      </c>
      <c r="Z54" s="5">
        <f t="shared" si="20"/>
        <v>42</v>
      </c>
      <c r="AA54" s="5">
        <f t="shared" si="20"/>
        <v>15</v>
      </c>
      <c r="AB54" s="45" t="str">
        <f>"Σ: "&amp;SUM(C54:AA54)</f>
        <v>Σ: 217</v>
      </c>
      <c r="AC54" s="46"/>
    </row>
    <row r="55" spans="1:32" s="47" customFormat="1" ht="15.6" customHeight="1" thickBot="1" x14ac:dyDescent="0.25">
      <c r="A55" s="62" t="s">
        <v>13</v>
      </c>
      <c r="B55" s="58"/>
      <c r="C55" s="6">
        <f t="shared" ref="C55:Z55" si="21">SUMIF($B6:$B53,"l. wsiad.",C6:C53)</f>
        <v>4</v>
      </c>
      <c r="D55" s="7">
        <f t="shared" si="21"/>
        <v>0</v>
      </c>
      <c r="E55" s="7">
        <f t="shared" si="21"/>
        <v>14</v>
      </c>
      <c r="F55" s="7">
        <f t="shared" si="21"/>
        <v>16</v>
      </c>
      <c r="G55" s="7">
        <f t="shared" si="21"/>
        <v>6</v>
      </c>
      <c r="H55" s="7">
        <f t="shared" si="21"/>
        <v>16</v>
      </c>
      <c r="I55" s="7">
        <f t="shared" si="21"/>
        <v>44</v>
      </c>
      <c r="J55" s="7">
        <f t="shared" si="21"/>
        <v>16</v>
      </c>
      <c r="K55" s="7">
        <f t="shared" si="21"/>
        <v>13</v>
      </c>
      <c r="L55" s="7">
        <f t="shared" si="21"/>
        <v>6</v>
      </c>
      <c r="M55" s="7">
        <f t="shared" si="21"/>
        <v>38</v>
      </c>
      <c r="N55" s="7">
        <f t="shared" si="21"/>
        <v>9</v>
      </c>
      <c r="O55" s="7">
        <f t="shared" si="21"/>
        <v>3</v>
      </c>
      <c r="P55" s="7">
        <f t="shared" si="21"/>
        <v>7</v>
      </c>
      <c r="Q55" s="7">
        <f t="shared" si="21"/>
        <v>6</v>
      </c>
      <c r="R55" s="7">
        <f t="shared" si="21"/>
        <v>9</v>
      </c>
      <c r="S55" s="7">
        <f t="shared" si="21"/>
        <v>7</v>
      </c>
      <c r="T55" s="7">
        <f t="shared" si="21"/>
        <v>0</v>
      </c>
      <c r="U55" s="7">
        <f t="shared" si="21"/>
        <v>3</v>
      </c>
      <c r="V55" s="7">
        <f t="shared" si="21"/>
        <v>0</v>
      </c>
      <c r="W55" s="7">
        <f t="shared" si="21"/>
        <v>0</v>
      </c>
      <c r="X55" s="7">
        <f t="shared" si="21"/>
        <v>0</v>
      </c>
      <c r="Y55" s="7">
        <f t="shared" si="21"/>
        <v>0</v>
      </c>
      <c r="Z55" s="7">
        <f t="shared" si="21"/>
        <v>0</v>
      </c>
      <c r="AA55" s="8"/>
      <c r="AB55" s="48" t="str">
        <f>"Σ: "&amp;SUM(C55:AA55)</f>
        <v>Σ: 217</v>
      </c>
      <c r="AC55" s="9"/>
    </row>
    <row r="56" spans="1:32" x14ac:dyDescent="0.2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59"/>
      <c r="AC56" s="47"/>
      <c r="AD56" s="47"/>
      <c r="AE56" s="47"/>
      <c r="AF56" s="47"/>
    </row>
    <row r="57" spans="1:32" x14ac:dyDescent="0.2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60"/>
      <c r="AC57" s="60"/>
      <c r="AD57" s="47"/>
      <c r="AE57" s="47"/>
      <c r="AF57" s="47"/>
    </row>
    <row r="58" spans="1:32" x14ac:dyDescent="0.2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</row>
    <row r="59" spans="1:32" x14ac:dyDescent="0.2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</row>
    <row r="60" spans="1:32" x14ac:dyDescent="0.2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</row>
    <row r="61" spans="1:32" x14ac:dyDescent="0.2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</row>
    <row r="62" spans="1:32" x14ac:dyDescent="0.2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</row>
    <row r="63" spans="1:32" x14ac:dyDescent="0.2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</row>
    <row r="64" spans="1:32" x14ac:dyDescent="0.2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</row>
    <row r="65" spans="1:32" x14ac:dyDescent="0.2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</row>
    <row r="66" spans="1:32" x14ac:dyDescent="0.2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</row>
    <row r="67" spans="1:32" x14ac:dyDescent="0.2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</row>
  </sheetData>
  <sheetProtection selectLockedCells="1" selectUnlockedCells="1"/>
  <mergeCells count="8">
    <mergeCell ref="A44:A46"/>
    <mergeCell ref="A50:A52"/>
    <mergeCell ref="A8:A10"/>
    <mergeCell ref="A14:A16"/>
    <mergeCell ref="A20:A22"/>
    <mergeCell ref="A26:A28"/>
    <mergeCell ref="A32:A34"/>
    <mergeCell ref="A38:A40"/>
  </mergeCells>
  <conditionalFormatting sqref="AB8:AB53">
    <cfRule type="expression" dxfId="97" priority="90" stopIfTrue="1">
      <formula>AM8</formula>
    </cfRule>
  </conditionalFormatting>
  <conditionalFormatting sqref="AB32:AB35">
    <cfRule type="expression" dxfId="96" priority="88" stopIfTrue="1">
      <formula>AM32</formula>
    </cfRule>
  </conditionalFormatting>
  <conditionalFormatting sqref="AB32:AB35">
    <cfRule type="expression" dxfId="95" priority="85" stopIfTrue="1">
      <formula>AM32</formula>
    </cfRule>
  </conditionalFormatting>
  <conditionalFormatting sqref="AB32:AB35">
    <cfRule type="expression" dxfId="94" priority="83" stopIfTrue="1">
      <formula>AM32</formula>
    </cfRule>
  </conditionalFormatting>
  <conditionalFormatting sqref="AB38:AB41">
    <cfRule type="expression" dxfId="93" priority="81" stopIfTrue="1">
      <formula>AM38</formula>
    </cfRule>
  </conditionalFormatting>
  <conditionalFormatting sqref="AB38:AB41">
    <cfRule type="expression" dxfId="92" priority="78" stopIfTrue="1">
      <formula>AM38</formula>
    </cfRule>
  </conditionalFormatting>
  <conditionalFormatting sqref="AB38:AB41">
    <cfRule type="expression" dxfId="91" priority="76" stopIfTrue="1">
      <formula>AM38</formula>
    </cfRule>
  </conditionalFormatting>
  <conditionalFormatting sqref="AB44:AB47">
    <cfRule type="expression" dxfId="90" priority="74" stopIfTrue="1">
      <formula>AM44</formula>
    </cfRule>
  </conditionalFormatting>
  <conditionalFormatting sqref="AB44:AB47">
    <cfRule type="expression" dxfId="89" priority="71" stopIfTrue="1">
      <formula>AM44</formula>
    </cfRule>
  </conditionalFormatting>
  <conditionalFormatting sqref="AB44:AB47">
    <cfRule type="expression" dxfId="88" priority="69" stopIfTrue="1">
      <formula>AM44</formula>
    </cfRule>
  </conditionalFormatting>
  <conditionalFormatting sqref="AB50:AB53">
    <cfRule type="expression" dxfId="87" priority="67" stopIfTrue="1">
      <formula>AM50</formula>
    </cfRule>
  </conditionalFormatting>
  <conditionalFormatting sqref="AB50:AB53">
    <cfRule type="expression" dxfId="86" priority="64" stopIfTrue="1">
      <formula>AM50</formula>
    </cfRule>
  </conditionalFormatting>
  <conditionalFormatting sqref="AB50:AB53">
    <cfRule type="expression" dxfId="85" priority="62" stopIfTrue="1">
      <formula>AM50</formula>
    </cfRule>
  </conditionalFormatting>
  <conditionalFormatting sqref="AB14:AB17">
    <cfRule type="expression" dxfId="84" priority="24" stopIfTrue="1">
      <formula>AM14</formula>
    </cfRule>
  </conditionalFormatting>
  <conditionalFormatting sqref="AB14:AB17">
    <cfRule type="expression" dxfId="83" priority="21" stopIfTrue="1">
      <formula>AM14</formula>
    </cfRule>
  </conditionalFormatting>
  <conditionalFormatting sqref="AB14:AB17">
    <cfRule type="expression" dxfId="82" priority="19" stopIfTrue="1">
      <formula>AM14</formula>
    </cfRule>
  </conditionalFormatting>
  <conditionalFormatting sqref="AB20:AB23">
    <cfRule type="expression" dxfId="81" priority="16" stopIfTrue="1">
      <formula>AM20</formula>
    </cfRule>
  </conditionalFormatting>
  <conditionalFormatting sqref="AB20:AB23">
    <cfRule type="expression" dxfId="80" priority="13" stopIfTrue="1">
      <formula>AM20</formula>
    </cfRule>
  </conditionalFormatting>
  <conditionalFormatting sqref="AB20:AB23">
    <cfRule type="expression" dxfId="79" priority="11" stopIfTrue="1">
      <formula>AM20</formula>
    </cfRule>
  </conditionalFormatting>
  <conditionalFormatting sqref="AB26:AB29">
    <cfRule type="expression" dxfId="78" priority="8" stopIfTrue="1">
      <formula>AM26</formula>
    </cfRule>
  </conditionalFormatting>
  <conditionalFormatting sqref="AB26:AB29">
    <cfRule type="expression" dxfId="77" priority="5" stopIfTrue="1">
      <formula>AM26</formula>
    </cfRule>
  </conditionalFormatting>
  <conditionalFormatting sqref="AB26:AB29">
    <cfRule type="expression" dxfId="76" priority="3" stopIfTrue="1">
      <formula>AM26</formula>
    </cfRule>
  </conditionalFormatting>
  <conditionalFormatting sqref="C8:AA8 C14:AA14 C20:AA20 C26:AA26 C32:AA32 C38:AA38 C44:AA44 C50:AA50">
    <cfRule type="cellIs" dxfId="75" priority="91" stopIfTrue="1" operator="equal">
      <formula>$AC8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2" manualBreakCount="2">
    <brk id="29" max="27" man="1"/>
    <brk id="53" max="2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3"/>
  <sheetViews>
    <sheetView zoomScaleNormal="100" workbookViewId="0">
      <pane xSplit="2" ySplit="5" topLeftCell="C6" activePane="bottomRight" state="frozen"/>
      <selection activeCell="Q1" sqref="Q1"/>
      <selection pane="topRight" activeCell="Q1" sqref="Q1"/>
      <selection pane="bottomLeft" activeCell="Q1" sqref="Q1"/>
      <selection pane="bottomRight" activeCell="Q1" sqref="Q1"/>
    </sheetView>
  </sheetViews>
  <sheetFormatPr defaultColWidth="9.140625" defaultRowHeight="15" x14ac:dyDescent="0.2"/>
  <cols>
    <col min="1" max="1" width="10.7109375" style="35" customWidth="1"/>
    <col min="2" max="2" width="7.7109375" style="35" customWidth="1"/>
    <col min="3" max="27" width="4.42578125" style="35" customWidth="1"/>
    <col min="28" max="28" width="11.7109375" style="35" customWidth="1"/>
    <col min="29" max="29" width="6.7109375" style="35" customWidth="1"/>
    <col min="30" max="16384" width="9.140625" style="35"/>
  </cols>
  <sheetData>
    <row r="1" spans="1:32" ht="21.95" customHeight="1" x14ac:dyDescent="0.2">
      <c r="A1" s="13" t="s">
        <v>15</v>
      </c>
      <c r="B1" s="30"/>
      <c r="C1" s="30"/>
      <c r="D1" s="30"/>
      <c r="E1" s="30"/>
      <c r="F1" s="31"/>
      <c r="G1" s="31"/>
      <c r="H1" s="31"/>
      <c r="I1" s="31"/>
      <c r="J1" s="31"/>
      <c r="K1" s="31"/>
      <c r="L1" s="31"/>
      <c r="M1" s="31"/>
      <c r="N1" s="31"/>
      <c r="O1" s="32"/>
      <c r="P1" s="156" t="s">
        <v>70</v>
      </c>
      <c r="Q1" s="14"/>
      <c r="R1" s="14"/>
      <c r="S1" s="14"/>
      <c r="T1" s="14"/>
      <c r="U1" s="14"/>
      <c r="V1" s="14"/>
      <c r="W1" s="14"/>
      <c r="X1" s="14"/>
      <c r="Y1" s="14"/>
      <c r="Z1" s="14"/>
      <c r="AA1" s="33"/>
      <c r="AB1" s="34"/>
    </row>
    <row r="2" spans="1:32" ht="5.0999999999999996" customHeight="1" thickBot="1" x14ac:dyDescent="0.25">
      <c r="A2" s="15"/>
      <c r="B2" s="36"/>
      <c r="C2" s="36"/>
      <c r="D2" s="36"/>
      <c r="E2" s="36"/>
      <c r="F2" s="37"/>
      <c r="G2" s="37"/>
      <c r="H2" s="37"/>
      <c r="I2" s="37"/>
      <c r="J2" s="37"/>
      <c r="K2" s="37"/>
      <c r="L2" s="37"/>
      <c r="M2" s="37"/>
      <c r="N2" s="37"/>
      <c r="O2" s="38"/>
      <c r="P2" s="37"/>
      <c r="Q2" s="1"/>
      <c r="R2" s="1"/>
      <c r="S2" s="1"/>
      <c r="T2" s="1"/>
      <c r="U2" s="36"/>
      <c r="V2" s="1"/>
      <c r="W2" s="1"/>
      <c r="X2" s="36"/>
      <c r="Y2" s="36"/>
      <c r="Z2" s="36"/>
      <c r="AA2" s="36"/>
      <c r="AB2" s="39"/>
    </row>
    <row r="3" spans="1:32" ht="21.95" customHeight="1" thickBot="1" x14ac:dyDescent="0.25">
      <c r="A3" s="15" t="s">
        <v>0</v>
      </c>
      <c r="B3" s="16">
        <v>16</v>
      </c>
      <c r="C3" s="91" t="s">
        <v>22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8"/>
      <c r="P3" s="92" t="s">
        <v>25</v>
      </c>
      <c r="Q3" s="1"/>
      <c r="R3" s="1"/>
      <c r="S3" s="1"/>
      <c r="T3" s="1"/>
      <c r="U3" s="36"/>
      <c r="V3" s="1"/>
      <c r="W3" s="1"/>
      <c r="X3" s="36"/>
      <c r="Y3" s="36"/>
      <c r="Z3" s="36"/>
      <c r="AA3" s="36"/>
      <c r="AB3" s="39"/>
    </row>
    <row r="4" spans="1:32" ht="5.0999999999999996" customHeight="1" thickBot="1" x14ac:dyDescent="0.3">
      <c r="A4" s="17"/>
      <c r="B4" s="18"/>
      <c r="C4" s="19"/>
      <c r="D4" s="19"/>
      <c r="E4" s="19"/>
      <c r="F4" s="40"/>
      <c r="G4" s="40"/>
      <c r="H4" s="40"/>
      <c r="I4" s="40"/>
      <c r="J4" s="40"/>
      <c r="K4" s="40"/>
      <c r="L4" s="40"/>
      <c r="M4" s="40"/>
      <c r="N4" s="40"/>
      <c r="O4" s="20"/>
      <c r="P4" s="18"/>
      <c r="Q4" s="18"/>
      <c r="R4" s="18"/>
      <c r="S4" s="18"/>
      <c r="T4" s="18"/>
      <c r="U4" s="41"/>
      <c r="V4" s="18"/>
      <c r="W4" s="18"/>
      <c r="X4" s="41"/>
      <c r="Y4" s="41"/>
      <c r="Z4" s="41"/>
      <c r="AA4" s="41"/>
      <c r="AB4" s="42"/>
    </row>
    <row r="5" spans="1:32" s="54" customFormat="1" ht="114.95" customHeight="1" thickBot="1" x14ac:dyDescent="0.25">
      <c r="A5" s="21" t="s">
        <v>2</v>
      </c>
      <c r="B5" s="21" t="s">
        <v>3</v>
      </c>
      <c r="C5" s="97" t="s">
        <v>47</v>
      </c>
      <c r="D5" s="93" t="s">
        <v>49</v>
      </c>
      <c r="E5" s="93" t="s">
        <v>45</v>
      </c>
      <c r="F5" s="93" t="s">
        <v>60</v>
      </c>
      <c r="G5" s="93" t="s">
        <v>44</v>
      </c>
      <c r="H5" s="93" t="s">
        <v>43</v>
      </c>
      <c r="I5" s="93" t="s">
        <v>61</v>
      </c>
      <c r="J5" s="93" t="s">
        <v>42</v>
      </c>
      <c r="K5" s="93" t="s">
        <v>50</v>
      </c>
      <c r="L5" s="96" t="s">
        <v>40</v>
      </c>
      <c r="M5" s="93" t="s">
        <v>39</v>
      </c>
      <c r="N5" s="93" t="s">
        <v>53</v>
      </c>
      <c r="O5" s="93" t="s">
        <v>54</v>
      </c>
      <c r="P5" s="93" t="s">
        <v>55</v>
      </c>
      <c r="Q5" s="93" t="s">
        <v>16</v>
      </c>
      <c r="R5" s="93" t="s">
        <v>17</v>
      </c>
      <c r="S5" s="93" t="s">
        <v>18</v>
      </c>
      <c r="T5" s="93" t="s">
        <v>34</v>
      </c>
      <c r="U5" s="93" t="s">
        <v>31</v>
      </c>
      <c r="V5" s="93" t="s">
        <v>19</v>
      </c>
      <c r="W5" s="104" t="s">
        <v>62</v>
      </c>
      <c r="X5" s="94" t="s">
        <v>56</v>
      </c>
      <c r="Y5" s="94" t="s">
        <v>57</v>
      </c>
      <c r="Z5" s="93" t="s">
        <v>58</v>
      </c>
      <c r="AA5" s="93" t="s">
        <v>59</v>
      </c>
      <c r="AB5" s="21" t="s">
        <v>14</v>
      </c>
      <c r="AC5" s="10" t="s">
        <v>4</v>
      </c>
    </row>
    <row r="6" spans="1:32" s="44" customFormat="1" ht="15.6" customHeight="1" x14ac:dyDescent="0.2">
      <c r="A6" s="55"/>
      <c r="B6" s="22" t="s">
        <v>5</v>
      </c>
      <c r="C6" s="71"/>
      <c r="D6" s="72">
        <v>0</v>
      </c>
      <c r="E6" s="186">
        <v>0</v>
      </c>
      <c r="F6" s="186">
        <v>0</v>
      </c>
      <c r="G6" s="186">
        <v>0</v>
      </c>
      <c r="H6" s="186">
        <v>0</v>
      </c>
      <c r="I6" s="186">
        <v>0</v>
      </c>
      <c r="J6" s="186">
        <v>0</v>
      </c>
      <c r="K6" s="186">
        <v>0</v>
      </c>
      <c r="L6" s="186">
        <v>0</v>
      </c>
      <c r="M6" s="186">
        <v>1</v>
      </c>
      <c r="N6" s="186">
        <v>2</v>
      </c>
      <c r="O6" s="186">
        <v>1</v>
      </c>
      <c r="P6" s="186">
        <v>0</v>
      </c>
      <c r="Q6" s="186">
        <v>6</v>
      </c>
      <c r="R6" s="186">
        <v>0</v>
      </c>
      <c r="S6" s="186">
        <v>0</v>
      </c>
      <c r="T6" s="186">
        <v>1</v>
      </c>
      <c r="U6" s="186">
        <v>1</v>
      </c>
      <c r="V6" s="186">
        <v>1</v>
      </c>
      <c r="W6" s="186">
        <v>0</v>
      </c>
      <c r="X6" s="186">
        <v>1</v>
      </c>
      <c r="Y6" s="186">
        <v>1</v>
      </c>
      <c r="Z6" s="186">
        <v>0</v>
      </c>
      <c r="AA6" s="76">
        <v>0</v>
      </c>
      <c r="AB6" s="26" t="s">
        <v>6</v>
      </c>
      <c r="AC6" s="43"/>
      <c r="AD6" s="47"/>
      <c r="AE6" s="47"/>
      <c r="AF6" s="47"/>
    </row>
    <row r="7" spans="1:32" s="44" customFormat="1" ht="15.6" customHeight="1" x14ac:dyDescent="0.2">
      <c r="A7" s="23">
        <v>6.1</v>
      </c>
      <c r="B7" s="24" t="s">
        <v>7</v>
      </c>
      <c r="C7" s="77">
        <v>0</v>
      </c>
      <c r="D7" s="78">
        <v>3</v>
      </c>
      <c r="E7" s="187">
        <v>2</v>
      </c>
      <c r="F7" s="187">
        <v>1</v>
      </c>
      <c r="G7" s="187">
        <v>4</v>
      </c>
      <c r="H7" s="187">
        <v>2</v>
      </c>
      <c r="I7" s="187">
        <v>0</v>
      </c>
      <c r="J7" s="187">
        <v>0</v>
      </c>
      <c r="K7" s="187">
        <v>0</v>
      </c>
      <c r="L7" s="187">
        <v>0</v>
      </c>
      <c r="M7" s="187">
        <v>0</v>
      </c>
      <c r="N7" s="187">
        <v>1</v>
      </c>
      <c r="O7" s="187">
        <v>0</v>
      </c>
      <c r="P7" s="187">
        <v>0</v>
      </c>
      <c r="Q7" s="187">
        <v>0</v>
      </c>
      <c r="R7" s="187">
        <v>0</v>
      </c>
      <c r="S7" s="187">
        <v>0</v>
      </c>
      <c r="T7" s="187">
        <v>0</v>
      </c>
      <c r="U7" s="187">
        <v>2</v>
      </c>
      <c r="V7" s="187">
        <v>0</v>
      </c>
      <c r="W7" s="187">
        <v>0</v>
      </c>
      <c r="X7" s="187">
        <v>0</v>
      </c>
      <c r="Y7" s="187">
        <v>0</v>
      </c>
      <c r="Z7" s="187">
        <v>0</v>
      </c>
      <c r="AA7" s="82"/>
      <c r="AB7" s="27">
        <f>SUM(C7:Z7)</f>
        <v>15</v>
      </c>
      <c r="AC7" s="11"/>
      <c r="AD7" s="47"/>
      <c r="AE7" s="47"/>
      <c r="AF7" s="47"/>
    </row>
    <row r="8" spans="1:32" s="44" customFormat="1" ht="15.6" customHeight="1" x14ac:dyDescent="0.2">
      <c r="A8" s="210" t="s">
        <v>65</v>
      </c>
      <c r="B8" s="24" t="s">
        <v>8</v>
      </c>
      <c r="C8" s="77">
        <f>C7</f>
        <v>0</v>
      </c>
      <c r="D8" s="83">
        <f t="shared" ref="D8:Z8" si="0">C8-D6+D7</f>
        <v>3</v>
      </c>
      <c r="E8" s="83">
        <f t="shared" si="0"/>
        <v>5</v>
      </c>
      <c r="F8" s="83">
        <f t="shared" si="0"/>
        <v>6</v>
      </c>
      <c r="G8" s="83">
        <f t="shared" si="0"/>
        <v>10</v>
      </c>
      <c r="H8" s="83">
        <f t="shared" si="0"/>
        <v>12</v>
      </c>
      <c r="I8" s="84">
        <f t="shared" si="0"/>
        <v>12</v>
      </c>
      <c r="J8" s="103">
        <f t="shared" si="0"/>
        <v>12</v>
      </c>
      <c r="K8" s="103">
        <f t="shared" si="0"/>
        <v>12</v>
      </c>
      <c r="L8" s="103">
        <f t="shared" si="0"/>
        <v>12</v>
      </c>
      <c r="M8" s="83">
        <f t="shared" si="0"/>
        <v>11</v>
      </c>
      <c r="N8" s="83">
        <f t="shared" si="0"/>
        <v>10</v>
      </c>
      <c r="O8" s="83">
        <f t="shared" si="0"/>
        <v>9</v>
      </c>
      <c r="P8" s="83">
        <f t="shared" si="0"/>
        <v>9</v>
      </c>
      <c r="Q8" s="83">
        <f t="shared" si="0"/>
        <v>3</v>
      </c>
      <c r="R8" s="83">
        <f t="shared" si="0"/>
        <v>3</v>
      </c>
      <c r="S8" s="83">
        <f t="shared" si="0"/>
        <v>3</v>
      </c>
      <c r="T8" s="83">
        <f t="shared" si="0"/>
        <v>2</v>
      </c>
      <c r="U8" s="83">
        <f t="shared" si="0"/>
        <v>3</v>
      </c>
      <c r="V8" s="83">
        <f t="shared" si="0"/>
        <v>2</v>
      </c>
      <c r="W8" s="83">
        <f t="shared" si="0"/>
        <v>2</v>
      </c>
      <c r="X8" s="83">
        <f t="shared" si="0"/>
        <v>1</v>
      </c>
      <c r="Y8" s="83">
        <f t="shared" si="0"/>
        <v>0</v>
      </c>
      <c r="Z8" s="83">
        <f t="shared" si="0"/>
        <v>0</v>
      </c>
      <c r="AA8" s="87">
        <f>Z8-AA6</f>
        <v>0</v>
      </c>
      <c r="AB8" s="28"/>
      <c r="AC8" s="3">
        <f>MAX(C8:AA8)</f>
        <v>12</v>
      </c>
      <c r="AD8" s="47"/>
      <c r="AE8" s="47"/>
      <c r="AF8" s="47"/>
    </row>
    <row r="9" spans="1:32" s="44" customFormat="1" ht="15.6" customHeight="1" x14ac:dyDescent="0.2">
      <c r="A9" s="211"/>
      <c r="B9" s="24" t="s">
        <v>9</v>
      </c>
      <c r="C9" s="195"/>
      <c r="D9" s="196"/>
      <c r="E9" s="196"/>
      <c r="F9" s="196"/>
      <c r="G9" s="196"/>
      <c r="H9" s="181">
        <v>6.2</v>
      </c>
      <c r="I9" s="196"/>
      <c r="J9" s="197"/>
      <c r="K9" s="197"/>
      <c r="L9" s="197"/>
      <c r="M9" s="181">
        <v>6.24</v>
      </c>
      <c r="N9" s="196"/>
      <c r="O9" s="196"/>
      <c r="P9" s="196"/>
      <c r="Q9" s="181">
        <v>6.3</v>
      </c>
      <c r="R9" s="196"/>
      <c r="S9" s="196"/>
      <c r="T9" s="196"/>
      <c r="U9" s="196"/>
      <c r="V9" s="196"/>
      <c r="W9" s="181">
        <v>6.4</v>
      </c>
      <c r="X9" s="196"/>
      <c r="Y9" s="196"/>
      <c r="Z9" s="196"/>
      <c r="AA9" s="198">
        <v>6.45</v>
      </c>
      <c r="AB9" s="29">
        <v>35</v>
      </c>
      <c r="AC9" s="11"/>
      <c r="AD9" s="47"/>
      <c r="AE9" s="47"/>
      <c r="AF9" s="47"/>
    </row>
    <row r="10" spans="1:32" s="44" customFormat="1" ht="15.6" customHeight="1" x14ac:dyDescent="0.2">
      <c r="A10" s="212"/>
      <c r="B10" s="25" t="s">
        <v>10</v>
      </c>
      <c r="C10" s="199">
        <v>6.1</v>
      </c>
      <c r="D10" s="200"/>
      <c r="E10" s="200"/>
      <c r="F10" s="200"/>
      <c r="G10" s="200"/>
      <c r="H10" s="182">
        <f>H9</f>
        <v>6.2</v>
      </c>
      <c r="I10" s="200"/>
      <c r="J10" s="200"/>
      <c r="K10" s="200"/>
      <c r="L10" s="200"/>
      <c r="M10" s="182">
        <f>M9</f>
        <v>6.24</v>
      </c>
      <c r="N10" s="200"/>
      <c r="O10" s="200"/>
      <c r="P10" s="200"/>
      <c r="Q10" s="182">
        <f>Q9</f>
        <v>6.3</v>
      </c>
      <c r="R10" s="200"/>
      <c r="S10" s="200"/>
      <c r="T10" s="200"/>
      <c r="U10" s="200"/>
      <c r="V10" s="200"/>
      <c r="W10" s="182">
        <f>W9</f>
        <v>6.4</v>
      </c>
      <c r="X10" s="200"/>
      <c r="Y10" s="200"/>
      <c r="Z10" s="200"/>
      <c r="AA10" s="201"/>
      <c r="AB10" s="28"/>
      <c r="AC10" s="12"/>
      <c r="AD10" s="47"/>
      <c r="AE10" s="47"/>
      <c r="AF10" s="47"/>
    </row>
    <row r="11" spans="1:32" s="44" customFormat="1" ht="15.6" customHeight="1" thickBot="1" x14ac:dyDescent="0.25">
      <c r="A11" s="49">
        <v>532</v>
      </c>
      <c r="B11" s="49" t="s">
        <v>11</v>
      </c>
      <c r="C11" s="183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5"/>
      <c r="AB11" s="52"/>
      <c r="AC11" s="3"/>
      <c r="AD11" s="47"/>
      <c r="AE11" s="47"/>
      <c r="AF11" s="47"/>
    </row>
    <row r="12" spans="1:32" ht="15.6" customHeight="1" x14ac:dyDescent="0.2">
      <c r="A12" s="55"/>
      <c r="B12" s="22" t="s">
        <v>5</v>
      </c>
      <c r="C12" s="168"/>
      <c r="D12" s="186">
        <v>0</v>
      </c>
      <c r="E12" s="186">
        <v>0</v>
      </c>
      <c r="F12" s="186">
        <v>0</v>
      </c>
      <c r="G12" s="186">
        <v>0</v>
      </c>
      <c r="H12" s="186">
        <v>0</v>
      </c>
      <c r="I12" s="186">
        <v>0</v>
      </c>
      <c r="J12" s="186">
        <v>1</v>
      </c>
      <c r="K12" s="186">
        <v>1</v>
      </c>
      <c r="L12" s="186">
        <v>1</v>
      </c>
      <c r="M12" s="186">
        <v>1</v>
      </c>
      <c r="N12" s="186">
        <v>3</v>
      </c>
      <c r="O12" s="186">
        <v>2</v>
      </c>
      <c r="P12" s="186">
        <v>0</v>
      </c>
      <c r="Q12" s="186">
        <v>8</v>
      </c>
      <c r="R12" s="186">
        <v>1</v>
      </c>
      <c r="S12" s="186">
        <v>3</v>
      </c>
      <c r="T12" s="186">
        <v>2</v>
      </c>
      <c r="U12" s="186">
        <v>6</v>
      </c>
      <c r="V12" s="186">
        <v>2</v>
      </c>
      <c r="W12" s="186">
        <v>2</v>
      </c>
      <c r="X12" s="186">
        <v>0</v>
      </c>
      <c r="Y12" s="186">
        <v>0</v>
      </c>
      <c r="Z12" s="186">
        <v>0</v>
      </c>
      <c r="AA12" s="172">
        <v>0</v>
      </c>
      <c r="AB12" s="26" t="s">
        <v>6</v>
      </c>
      <c r="AC12" s="43"/>
      <c r="AD12" s="47"/>
      <c r="AE12" s="47"/>
      <c r="AF12" s="47"/>
    </row>
    <row r="13" spans="1:32" ht="15.6" customHeight="1" x14ac:dyDescent="0.2">
      <c r="A13" s="23">
        <v>7.1</v>
      </c>
      <c r="B13" s="24" t="s">
        <v>7</v>
      </c>
      <c r="C13" s="173">
        <v>8</v>
      </c>
      <c r="D13" s="187">
        <v>7</v>
      </c>
      <c r="E13" s="187">
        <v>2</v>
      </c>
      <c r="F13" s="187">
        <v>2</v>
      </c>
      <c r="G13" s="187">
        <v>0</v>
      </c>
      <c r="H13" s="187">
        <v>0</v>
      </c>
      <c r="I13" s="187">
        <v>1</v>
      </c>
      <c r="J13" s="187">
        <v>1</v>
      </c>
      <c r="K13" s="187">
        <v>1</v>
      </c>
      <c r="L13" s="187">
        <v>4</v>
      </c>
      <c r="M13" s="187">
        <v>0</v>
      </c>
      <c r="N13" s="187">
        <v>2</v>
      </c>
      <c r="O13" s="187">
        <v>2</v>
      </c>
      <c r="P13" s="187">
        <v>0</v>
      </c>
      <c r="Q13" s="187">
        <v>1</v>
      </c>
      <c r="R13" s="187">
        <v>0</v>
      </c>
      <c r="S13" s="187">
        <v>0</v>
      </c>
      <c r="T13" s="187">
        <v>0</v>
      </c>
      <c r="U13" s="187">
        <v>1</v>
      </c>
      <c r="V13" s="187">
        <v>1</v>
      </c>
      <c r="W13" s="187">
        <v>0</v>
      </c>
      <c r="X13" s="187">
        <v>0</v>
      </c>
      <c r="Y13" s="187">
        <v>0</v>
      </c>
      <c r="Z13" s="187">
        <v>0</v>
      </c>
      <c r="AA13" s="177"/>
      <c r="AB13" s="27">
        <f>SUM(C13:Z13)</f>
        <v>33</v>
      </c>
      <c r="AC13" s="11"/>
      <c r="AD13" s="47"/>
      <c r="AE13" s="47"/>
      <c r="AF13" s="47"/>
    </row>
    <row r="14" spans="1:32" ht="15.6" customHeight="1" x14ac:dyDescent="0.2">
      <c r="A14" s="210" t="s">
        <v>65</v>
      </c>
      <c r="B14" s="24" t="s">
        <v>8</v>
      </c>
      <c r="C14" s="173">
        <f>C13</f>
        <v>8</v>
      </c>
      <c r="D14" s="188">
        <f t="shared" ref="D14:Z14" si="1">C14-D12+D13</f>
        <v>15</v>
      </c>
      <c r="E14" s="188">
        <f t="shared" si="1"/>
        <v>17</v>
      </c>
      <c r="F14" s="188">
        <f t="shared" si="1"/>
        <v>19</v>
      </c>
      <c r="G14" s="188">
        <f t="shared" si="1"/>
        <v>19</v>
      </c>
      <c r="H14" s="188">
        <f t="shared" si="1"/>
        <v>19</v>
      </c>
      <c r="I14" s="178">
        <f t="shared" si="1"/>
        <v>20</v>
      </c>
      <c r="J14" s="179">
        <f t="shared" si="1"/>
        <v>20</v>
      </c>
      <c r="K14" s="179">
        <f t="shared" ref="K14" si="2">J14-K12+K13</f>
        <v>20</v>
      </c>
      <c r="L14" s="179">
        <f t="shared" ref="L14" si="3">K14-L12+L13</f>
        <v>23</v>
      </c>
      <c r="M14" s="188">
        <f t="shared" si="1"/>
        <v>22</v>
      </c>
      <c r="N14" s="188">
        <f t="shared" si="1"/>
        <v>21</v>
      </c>
      <c r="O14" s="188">
        <f t="shared" si="1"/>
        <v>21</v>
      </c>
      <c r="P14" s="188">
        <f t="shared" si="1"/>
        <v>21</v>
      </c>
      <c r="Q14" s="188">
        <f t="shared" si="1"/>
        <v>14</v>
      </c>
      <c r="R14" s="188">
        <f t="shared" si="1"/>
        <v>13</v>
      </c>
      <c r="S14" s="188">
        <f t="shared" si="1"/>
        <v>10</v>
      </c>
      <c r="T14" s="188">
        <f t="shared" si="1"/>
        <v>8</v>
      </c>
      <c r="U14" s="188">
        <f t="shared" si="1"/>
        <v>3</v>
      </c>
      <c r="V14" s="188">
        <f t="shared" si="1"/>
        <v>2</v>
      </c>
      <c r="W14" s="188">
        <f t="shared" si="1"/>
        <v>0</v>
      </c>
      <c r="X14" s="188">
        <f t="shared" si="1"/>
        <v>0</v>
      </c>
      <c r="Y14" s="188">
        <f t="shared" si="1"/>
        <v>0</v>
      </c>
      <c r="Z14" s="188">
        <f t="shared" si="1"/>
        <v>0</v>
      </c>
      <c r="AA14" s="180">
        <f>Z14-AA12</f>
        <v>0</v>
      </c>
      <c r="AB14" s="28"/>
      <c r="AC14" s="3">
        <f>MAX(C14:AA14)</f>
        <v>23</v>
      </c>
      <c r="AD14" s="47"/>
      <c r="AE14" s="47"/>
      <c r="AF14" s="47"/>
    </row>
    <row r="15" spans="1:32" ht="15.6" customHeight="1" x14ac:dyDescent="0.2">
      <c r="A15" s="211"/>
      <c r="B15" s="24" t="s">
        <v>9</v>
      </c>
      <c r="C15" s="195"/>
      <c r="D15" s="196"/>
      <c r="E15" s="196"/>
      <c r="F15" s="196"/>
      <c r="G15" s="196"/>
      <c r="H15" s="181">
        <v>7.2</v>
      </c>
      <c r="I15" s="196"/>
      <c r="J15" s="197"/>
      <c r="K15" s="197"/>
      <c r="L15" s="197"/>
      <c r="M15" s="181">
        <v>7.25</v>
      </c>
      <c r="N15" s="196"/>
      <c r="O15" s="196"/>
      <c r="P15" s="196"/>
      <c r="Q15" s="181">
        <v>7.3</v>
      </c>
      <c r="R15" s="196"/>
      <c r="S15" s="196"/>
      <c r="T15" s="196"/>
      <c r="U15" s="196"/>
      <c r="V15" s="196"/>
      <c r="W15" s="181">
        <v>7.4</v>
      </c>
      <c r="X15" s="196"/>
      <c r="Y15" s="196"/>
      <c r="Z15" s="196"/>
      <c r="AA15" s="198">
        <v>7.46</v>
      </c>
      <c r="AB15" s="29">
        <v>37</v>
      </c>
      <c r="AC15" s="11"/>
      <c r="AD15" s="47"/>
      <c r="AE15" s="47"/>
      <c r="AF15" s="47"/>
    </row>
    <row r="16" spans="1:32" ht="15.6" customHeight="1" x14ac:dyDescent="0.2">
      <c r="A16" s="212"/>
      <c r="B16" s="25" t="s">
        <v>10</v>
      </c>
      <c r="C16" s="199">
        <v>7.09</v>
      </c>
      <c r="D16" s="200"/>
      <c r="E16" s="200"/>
      <c r="F16" s="200"/>
      <c r="G16" s="200"/>
      <c r="H16" s="182">
        <f>H15</f>
        <v>7.2</v>
      </c>
      <c r="I16" s="200"/>
      <c r="J16" s="200"/>
      <c r="K16" s="200"/>
      <c r="L16" s="200"/>
      <c r="M16" s="182">
        <f>M15</f>
        <v>7.25</v>
      </c>
      <c r="N16" s="200"/>
      <c r="O16" s="200"/>
      <c r="P16" s="200"/>
      <c r="Q16" s="182">
        <f>Q15</f>
        <v>7.3</v>
      </c>
      <c r="R16" s="200"/>
      <c r="S16" s="200"/>
      <c r="T16" s="200"/>
      <c r="U16" s="200"/>
      <c r="V16" s="200"/>
      <c r="W16" s="182">
        <f>W15</f>
        <v>7.4</v>
      </c>
      <c r="X16" s="200"/>
      <c r="Y16" s="200"/>
      <c r="Z16" s="200"/>
      <c r="AA16" s="201"/>
      <c r="AB16" s="28"/>
      <c r="AC16" s="12"/>
      <c r="AD16" s="47"/>
      <c r="AE16" s="47"/>
      <c r="AF16" s="47"/>
    </row>
    <row r="17" spans="1:32" ht="15.6" customHeight="1" thickBot="1" x14ac:dyDescent="0.25">
      <c r="A17" s="49">
        <v>539</v>
      </c>
      <c r="B17" s="49" t="s">
        <v>11</v>
      </c>
      <c r="C17" s="183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5"/>
      <c r="AB17" s="52"/>
      <c r="AC17" s="3"/>
      <c r="AD17" s="47"/>
      <c r="AE17" s="47"/>
      <c r="AF17" s="47"/>
    </row>
    <row r="18" spans="1:32" ht="15.6" customHeight="1" x14ac:dyDescent="0.2">
      <c r="A18" s="55"/>
      <c r="B18" s="22" t="s">
        <v>5</v>
      </c>
      <c r="C18" s="168"/>
      <c r="D18" s="186">
        <v>0</v>
      </c>
      <c r="E18" s="186">
        <v>0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6">
        <v>0</v>
      </c>
      <c r="L18" s="186">
        <v>0</v>
      </c>
      <c r="M18" s="186">
        <v>0</v>
      </c>
      <c r="N18" s="186">
        <v>0</v>
      </c>
      <c r="O18" s="186">
        <v>0</v>
      </c>
      <c r="P18" s="186">
        <v>0</v>
      </c>
      <c r="Q18" s="186">
        <v>5</v>
      </c>
      <c r="R18" s="186">
        <v>1</v>
      </c>
      <c r="S18" s="186">
        <v>0</v>
      </c>
      <c r="T18" s="186">
        <v>6</v>
      </c>
      <c r="U18" s="186">
        <v>3</v>
      </c>
      <c r="V18" s="186">
        <v>1</v>
      </c>
      <c r="W18" s="186">
        <v>1</v>
      </c>
      <c r="X18" s="186">
        <v>2</v>
      </c>
      <c r="Y18" s="186">
        <v>0</v>
      </c>
      <c r="Z18" s="186">
        <v>0</v>
      </c>
      <c r="AA18" s="172">
        <v>1</v>
      </c>
      <c r="AB18" s="26" t="s">
        <v>6</v>
      </c>
      <c r="AC18" s="43"/>
      <c r="AD18" s="47"/>
      <c r="AE18" s="47"/>
      <c r="AF18" s="47"/>
    </row>
    <row r="19" spans="1:32" ht="15.6" customHeight="1" x14ac:dyDescent="0.2">
      <c r="A19" s="23">
        <v>13.22</v>
      </c>
      <c r="B19" s="24" t="s">
        <v>7</v>
      </c>
      <c r="C19" s="173">
        <v>0</v>
      </c>
      <c r="D19" s="187">
        <v>0</v>
      </c>
      <c r="E19" s="187">
        <v>5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7">
        <v>1</v>
      </c>
      <c r="L19" s="187">
        <v>1</v>
      </c>
      <c r="M19" s="187">
        <v>2</v>
      </c>
      <c r="N19" s="187">
        <v>0</v>
      </c>
      <c r="O19" s="187">
        <v>5</v>
      </c>
      <c r="P19" s="187">
        <v>0</v>
      </c>
      <c r="Q19" s="187">
        <v>1</v>
      </c>
      <c r="R19" s="187">
        <v>1</v>
      </c>
      <c r="S19" s="187">
        <v>0</v>
      </c>
      <c r="T19" s="187">
        <v>2</v>
      </c>
      <c r="U19" s="187">
        <v>1</v>
      </c>
      <c r="V19" s="187">
        <v>1</v>
      </c>
      <c r="W19" s="187">
        <v>0</v>
      </c>
      <c r="X19" s="187">
        <v>0</v>
      </c>
      <c r="Y19" s="187">
        <v>0</v>
      </c>
      <c r="Z19" s="187">
        <v>0</v>
      </c>
      <c r="AA19" s="177"/>
      <c r="AB19" s="27">
        <f>SUM(C19:Z19)</f>
        <v>20</v>
      </c>
      <c r="AC19" s="11"/>
      <c r="AD19" s="47"/>
      <c r="AE19" s="47"/>
      <c r="AF19" s="47"/>
    </row>
    <row r="20" spans="1:32" ht="15.6" customHeight="1" x14ac:dyDescent="0.2">
      <c r="A20" s="210" t="s">
        <v>65</v>
      </c>
      <c r="B20" s="24" t="s">
        <v>8</v>
      </c>
      <c r="C20" s="173">
        <f>C19</f>
        <v>0</v>
      </c>
      <c r="D20" s="188">
        <f t="shared" ref="D20:Z20" si="4">C20-D18+D19</f>
        <v>0</v>
      </c>
      <c r="E20" s="188">
        <f t="shared" si="4"/>
        <v>5</v>
      </c>
      <c r="F20" s="188">
        <f t="shared" si="4"/>
        <v>5</v>
      </c>
      <c r="G20" s="188">
        <f t="shared" si="4"/>
        <v>5</v>
      </c>
      <c r="H20" s="188">
        <f t="shared" si="4"/>
        <v>5</v>
      </c>
      <c r="I20" s="178">
        <f t="shared" si="4"/>
        <v>5</v>
      </c>
      <c r="J20" s="179">
        <f t="shared" si="4"/>
        <v>5</v>
      </c>
      <c r="K20" s="179">
        <f t="shared" ref="K20" si="5">J20-K18+K19</f>
        <v>6</v>
      </c>
      <c r="L20" s="179">
        <f t="shared" ref="L20" si="6">K20-L18+L19</f>
        <v>7</v>
      </c>
      <c r="M20" s="188">
        <f t="shared" si="4"/>
        <v>9</v>
      </c>
      <c r="N20" s="188">
        <f t="shared" si="4"/>
        <v>9</v>
      </c>
      <c r="O20" s="188">
        <f t="shared" si="4"/>
        <v>14</v>
      </c>
      <c r="P20" s="188">
        <f t="shared" si="4"/>
        <v>14</v>
      </c>
      <c r="Q20" s="188">
        <f t="shared" si="4"/>
        <v>10</v>
      </c>
      <c r="R20" s="188">
        <f t="shared" si="4"/>
        <v>10</v>
      </c>
      <c r="S20" s="188">
        <f t="shared" si="4"/>
        <v>10</v>
      </c>
      <c r="T20" s="188">
        <f t="shared" si="4"/>
        <v>6</v>
      </c>
      <c r="U20" s="188">
        <f t="shared" si="4"/>
        <v>4</v>
      </c>
      <c r="V20" s="188">
        <f t="shared" si="4"/>
        <v>4</v>
      </c>
      <c r="W20" s="188">
        <f t="shared" si="4"/>
        <v>3</v>
      </c>
      <c r="X20" s="188">
        <f t="shared" si="4"/>
        <v>1</v>
      </c>
      <c r="Y20" s="188">
        <f t="shared" si="4"/>
        <v>1</v>
      </c>
      <c r="Z20" s="188">
        <f t="shared" si="4"/>
        <v>1</v>
      </c>
      <c r="AA20" s="180">
        <f>Z20-AA18</f>
        <v>0</v>
      </c>
      <c r="AB20" s="28"/>
      <c r="AC20" s="3">
        <f>MAX(C20:AA20)</f>
        <v>14</v>
      </c>
      <c r="AD20" s="47"/>
      <c r="AE20" s="47"/>
      <c r="AF20" s="47"/>
    </row>
    <row r="21" spans="1:32" ht="15.6" customHeight="1" x14ac:dyDescent="0.2">
      <c r="A21" s="211"/>
      <c r="B21" s="24" t="s">
        <v>9</v>
      </c>
      <c r="C21" s="195"/>
      <c r="D21" s="196"/>
      <c r="E21" s="196"/>
      <c r="F21" s="196"/>
      <c r="G21" s="196"/>
      <c r="H21" s="181">
        <v>13.33</v>
      </c>
      <c r="I21" s="196"/>
      <c r="J21" s="197"/>
      <c r="K21" s="197"/>
      <c r="L21" s="197"/>
      <c r="M21" s="181">
        <v>13.38</v>
      </c>
      <c r="N21" s="196"/>
      <c r="O21" s="196"/>
      <c r="P21" s="196"/>
      <c r="Q21" s="181">
        <v>13.43</v>
      </c>
      <c r="R21" s="196"/>
      <c r="S21" s="196"/>
      <c r="T21" s="196"/>
      <c r="U21" s="196"/>
      <c r="V21" s="196"/>
      <c r="W21" s="181">
        <v>13.53</v>
      </c>
      <c r="X21" s="196"/>
      <c r="Y21" s="196"/>
      <c r="Z21" s="196"/>
      <c r="AA21" s="198">
        <v>13.59</v>
      </c>
      <c r="AB21" s="29">
        <v>37</v>
      </c>
      <c r="AC21" s="11"/>
      <c r="AD21" s="47"/>
      <c r="AE21" s="47"/>
      <c r="AF21" s="47"/>
    </row>
    <row r="22" spans="1:32" ht="15.6" customHeight="1" x14ac:dyDescent="0.2">
      <c r="A22" s="212"/>
      <c r="B22" s="25" t="s">
        <v>10</v>
      </c>
      <c r="C22" s="199">
        <v>13.22</v>
      </c>
      <c r="D22" s="200"/>
      <c r="E22" s="200"/>
      <c r="F22" s="200"/>
      <c r="G22" s="200"/>
      <c r="H22" s="182">
        <f>H21</f>
        <v>13.33</v>
      </c>
      <c r="I22" s="200"/>
      <c r="J22" s="200"/>
      <c r="K22" s="200"/>
      <c r="L22" s="200"/>
      <c r="M22" s="182">
        <f>M21</f>
        <v>13.38</v>
      </c>
      <c r="N22" s="200"/>
      <c r="O22" s="200"/>
      <c r="P22" s="200"/>
      <c r="Q22" s="182">
        <f>Q21</f>
        <v>13.43</v>
      </c>
      <c r="R22" s="200"/>
      <c r="S22" s="200"/>
      <c r="T22" s="200"/>
      <c r="U22" s="200"/>
      <c r="V22" s="200"/>
      <c r="W22" s="182">
        <f>W21</f>
        <v>13.53</v>
      </c>
      <c r="X22" s="200"/>
      <c r="Y22" s="200"/>
      <c r="Z22" s="200"/>
      <c r="AA22" s="201"/>
      <c r="AB22" s="28"/>
      <c r="AC22" s="12"/>
      <c r="AD22" s="47"/>
      <c r="AE22" s="47"/>
      <c r="AF22" s="47"/>
    </row>
    <row r="23" spans="1:32" ht="15.6" customHeight="1" thickBot="1" x14ac:dyDescent="0.25">
      <c r="A23" s="49">
        <v>510</v>
      </c>
      <c r="B23" s="49" t="s">
        <v>11</v>
      </c>
      <c r="C23" s="183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5"/>
      <c r="AB23" s="52"/>
      <c r="AC23" s="3"/>
      <c r="AD23" s="47"/>
      <c r="AE23" s="47"/>
      <c r="AF23" s="47"/>
    </row>
    <row r="24" spans="1:32" ht="15.6" customHeight="1" x14ac:dyDescent="0.2">
      <c r="A24" s="55"/>
      <c r="B24" s="22" t="s">
        <v>5</v>
      </c>
      <c r="C24" s="168"/>
      <c r="D24" s="186">
        <v>0</v>
      </c>
      <c r="E24" s="186">
        <v>0</v>
      </c>
      <c r="F24" s="186">
        <v>0</v>
      </c>
      <c r="G24" s="186">
        <v>0</v>
      </c>
      <c r="H24" s="186">
        <v>0</v>
      </c>
      <c r="I24" s="186">
        <v>0</v>
      </c>
      <c r="J24" s="186">
        <v>0</v>
      </c>
      <c r="K24" s="186">
        <v>1</v>
      </c>
      <c r="L24" s="186">
        <v>1</v>
      </c>
      <c r="M24" s="186">
        <v>1</v>
      </c>
      <c r="N24" s="186">
        <v>2</v>
      </c>
      <c r="O24" s="186">
        <v>0</v>
      </c>
      <c r="P24" s="186">
        <v>1</v>
      </c>
      <c r="Q24" s="186">
        <v>4</v>
      </c>
      <c r="R24" s="186">
        <v>2</v>
      </c>
      <c r="S24" s="186">
        <v>0</v>
      </c>
      <c r="T24" s="186">
        <v>1</v>
      </c>
      <c r="U24" s="186">
        <v>1</v>
      </c>
      <c r="V24" s="186">
        <v>3</v>
      </c>
      <c r="W24" s="186">
        <v>1</v>
      </c>
      <c r="X24" s="186">
        <v>1</v>
      </c>
      <c r="Y24" s="186">
        <v>2</v>
      </c>
      <c r="Z24" s="186">
        <v>0</v>
      </c>
      <c r="AA24" s="172">
        <v>0</v>
      </c>
      <c r="AB24" s="26" t="s">
        <v>6</v>
      </c>
      <c r="AC24" s="43"/>
      <c r="AD24" s="47"/>
      <c r="AE24" s="47"/>
      <c r="AF24" s="47"/>
    </row>
    <row r="25" spans="1:32" ht="15.6" customHeight="1" x14ac:dyDescent="0.2">
      <c r="A25" s="23">
        <v>15.1</v>
      </c>
      <c r="B25" s="24" t="s">
        <v>7</v>
      </c>
      <c r="C25" s="173">
        <v>0</v>
      </c>
      <c r="D25" s="187">
        <v>4</v>
      </c>
      <c r="E25" s="187">
        <v>3</v>
      </c>
      <c r="F25" s="187">
        <v>0</v>
      </c>
      <c r="G25" s="187">
        <v>2</v>
      </c>
      <c r="H25" s="187">
        <v>0</v>
      </c>
      <c r="I25" s="187">
        <v>1</v>
      </c>
      <c r="J25" s="187">
        <v>0</v>
      </c>
      <c r="K25" s="187">
        <v>1</v>
      </c>
      <c r="L25" s="187">
        <v>2</v>
      </c>
      <c r="M25" s="187">
        <v>4</v>
      </c>
      <c r="N25" s="187">
        <v>4</v>
      </c>
      <c r="O25" s="187">
        <v>0</v>
      </c>
      <c r="P25" s="187">
        <v>0</v>
      </c>
      <c r="Q25" s="187">
        <v>0</v>
      </c>
      <c r="R25" s="187">
        <v>0</v>
      </c>
      <c r="S25" s="187">
        <v>0</v>
      </c>
      <c r="T25" s="187">
        <v>0</v>
      </c>
      <c r="U25" s="187">
        <v>0</v>
      </c>
      <c r="V25" s="187">
        <v>0</v>
      </c>
      <c r="W25" s="187">
        <v>0</v>
      </c>
      <c r="X25" s="187">
        <v>0</v>
      </c>
      <c r="Y25" s="187">
        <v>0</v>
      </c>
      <c r="Z25" s="187">
        <v>0</v>
      </c>
      <c r="AA25" s="177"/>
      <c r="AB25" s="27">
        <f>SUM(C25:Z25)</f>
        <v>21</v>
      </c>
      <c r="AC25" s="11"/>
      <c r="AD25" s="47"/>
      <c r="AE25" s="47"/>
      <c r="AF25" s="47"/>
    </row>
    <row r="26" spans="1:32" ht="15.6" customHeight="1" x14ac:dyDescent="0.2">
      <c r="A26" s="210" t="s">
        <v>65</v>
      </c>
      <c r="B26" s="24" t="s">
        <v>8</v>
      </c>
      <c r="C26" s="173">
        <f>C25</f>
        <v>0</v>
      </c>
      <c r="D26" s="188">
        <f t="shared" ref="D26:Z26" si="7">C26-D24+D25</f>
        <v>4</v>
      </c>
      <c r="E26" s="188">
        <f t="shared" si="7"/>
        <v>7</v>
      </c>
      <c r="F26" s="188">
        <f t="shared" si="7"/>
        <v>7</v>
      </c>
      <c r="G26" s="188">
        <f t="shared" si="7"/>
        <v>9</v>
      </c>
      <c r="H26" s="188">
        <f t="shared" si="7"/>
        <v>9</v>
      </c>
      <c r="I26" s="178">
        <f t="shared" si="7"/>
        <v>10</v>
      </c>
      <c r="J26" s="179">
        <f t="shared" si="7"/>
        <v>10</v>
      </c>
      <c r="K26" s="179">
        <f t="shared" ref="K26" si="8">J26-K24+K25</f>
        <v>10</v>
      </c>
      <c r="L26" s="179">
        <f t="shared" ref="L26" si="9">K26-L24+L25</f>
        <v>11</v>
      </c>
      <c r="M26" s="188">
        <f t="shared" si="7"/>
        <v>14</v>
      </c>
      <c r="N26" s="188">
        <f t="shared" si="7"/>
        <v>16</v>
      </c>
      <c r="O26" s="188">
        <f t="shared" si="7"/>
        <v>16</v>
      </c>
      <c r="P26" s="188">
        <f t="shared" si="7"/>
        <v>15</v>
      </c>
      <c r="Q26" s="188">
        <f t="shared" si="7"/>
        <v>11</v>
      </c>
      <c r="R26" s="188">
        <f t="shared" si="7"/>
        <v>9</v>
      </c>
      <c r="S26" s="188">
        <f t="shared" si="7"/>
        <v>9</v>
      </c>
      <c r="T26" s="188">
        <f t="shared" si="7"/>
        <v>8</v>
      </c>
      <c r="U26" s="188">
        <f t="shared" si="7"/>
        <v>7</v>
      </c>
      <c r="V26" s="188">
        <f t="shared" si="7"/>
        <v>4</v>
      </c>
      <c r="W26" s="188">
        <f t="shared" si="7"/>
        <v>3</v>
      </c>
      <c r="X26" s="188">
        <f t="shared" si="7"/>
        <v>2</v>
      </c>
      <c r="Y26" s="188">
        <f t="shared" si="7"/>
        <v>0</v>
      </c>
      <c r="Z26" s="188">
        <f t="shared" si="7"/>
        <v>0</v>
      </c>
      <c r="AA26" s="180">
        <f>Z26-AA24</f>
        <v>0</v>
      </c>
      <c r="AB26" s="28"/>
      <c r="AC26" s="3">
        <f>MAX(C26:AA26)</f>
        <v>16</v>
      </c>
      <c r="AD26" s="47"/>
      <c r="AE26" s="47"/>
      <c r="AF26" s="47"/>
    </row>
    <row r="27" spans="1:32" ht="15.6" customHeight="1" x14ac:dyDescent="0.2">
      <c r="A27" s="211"/>
      <c r="B27" s="24" t="s">
        <v>9</v>
      </c>
      <c r="C27" s="195"/>
      <c r="D27" s="196"/>
      <c r="E27" s="196"/>
      <c r="F27" s="196"/>
      <c r="G27" s="196"/>
      <c r="H27" s="181">
        <v>15.2</v>
      </c>
      <c r="I27" s="196"/>
      <c r="J27" s="197"/>
      <c r="K27" s="197"/>
      <c r="L27" s="197"/>
      <c r="M27" s="181">
        <v>15.25</v>
      </c>
      <c r="N27" s="196"/>
      <c r="O27" s="196"/>
      <c r="P27" s="196"/>
      <c r="Q27" s="181">
        <v>15.3</v>
      </c>
      <c r="R27" s="196"/>
      <c r="S27" s="196"/>
      <c r="T27" s="196"/>
      <c r="U27" s="196"/>
      <c r="V27" s="196"/>
      <c r="W27" s="181">
        <v>15.4</v>
      </c>
      <c r="X27" s="196"/>
      <c r="Y27" s="196"/>
      <c r="Z27" s="196"/>
      <c r="AA27" s="198">
        <v>15.44</v>
      </c>
      <c r="AB27" s="29">
        <v>34</v>
      </c>
      <c r="AC27" s="11"/>
      <c r="AD27" s="47"/>
      <c r="AE27" s="47"/>
      <c r="AF27" s="47"/>
    </row>
    <row r="28" spans="1:32" ht="15.6" customHeight="1" x14ac:dyDescent="0.2">
      <c r="A28" s="212"/>
      <c r="B28" s="25" t="s">
        <v>10</v>
      </c>
      <c r="C28" s="199">
        <v>15.1</v>
      </c>
      <c r="D28" s="200"/>
      <c r="E28" s="200"/>
      <c r="F28" s="200"/>
      <c r="G28" s="200"/>
      <c r="H28" s="182">
        <f>H27</f>
        <v>15.2</v>
      </c>
      <c r="I28" s="200"/>
      <c r="J28" s="200"/>
      <c r="K28" s="200"/>
      <c r="L28" s="200"/>
      <c r="M28" s="182">
        <f>M27</f>
        <v>15.25</v>
      </c>
      <c r="N28" s="200"/>
      <c r="O28" s="200"/>
      <c r="P28" s="200"/>
      <c r="Q28" s="182">
        <f>Q27</f>
        <v>15.3</v>
      </c>
      <c r="R28" s="200"/>
      <c r="S28" s="200"/>
      <c r="T28" s="200"/>
      <c r="U28" s="200"/>
      <c r="V28" s="200"/>
      <c r="W28" s="182">
        <f>W27</f>
        <v>15.4</v>
      </c>
      <c r="X28" s="200"/>
      <c r="Y28" s="200"/>
      <c r="Z28" s="200"/>
      <c r="AA28" s="201"/>
      <c r="AB28" s="28"/>
      <c r="AC28" s="12"/>
      <c r="AD28" s="47"/>
      <c r="AE28" s="47"/>
      <c r="AF28" s="47"/>
    </row>
    <row r="29" spans="1:32" ht="15.6" customHeight="1" thickBot="1" x14ac:dyDescent="0.25">
      <c r="A29" s="49">
        <v>510</v>
      </c>
      <c r="B29" s="49" t="s">
        <v>11</v>
      </c>
      <c r="C29" s="183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5"/>
      <c r="AB29" s="52"/>
      <c r="AC29" s="3"/>
      <c r="AD29" s="47"/>
      <c r="AE29" s="47"/>
      <c r="AF29" s="47"/>
    </row>
    <row r="30" spans="1:32" ht="15.6" customHeight="1" x14ac:dyDescent="0.2">
      <c r="A30" s="55"/>
      <c r="B30" s="22" t="s">
        <v>5</v>
      </c>
      <c r="C30" s="168"/>
      <c r="D30" s="186">
        <v>0</v>
      </c>
      <c r="E30" s="186">
        <v>0</v>
      </c>
      <c r="F30" s="186">
        <v>0</v>
      </c>
      <c r="G30" s="186">
        <v>0</v>
      </c>
      <c r="H30" s="186">
        <v>0</v>
      </c>
      <c r="I30" s="186">
        <v>0</v>
      </c>
      <c r="J30" s="186">
        <v>0</v>
      </c>
      <c r="K30" s="186">
        <v>0</v>
      </c>
      <c r="L30" s="186">
        <v>0</v>
      </c>
      <c r="M30" s="186">
        <v>0</v>
      </c>
      <c r="N30" s="186">
        <v>0</v>
      </c>
      <c r="O30" s="186">
        <v>0</v>
      </c>
      <c r="P30" s="186">
        <v>0</v>
      </c>
      <c r="Q30" s="186">
        <v>1</v>
      </c>
      <c r="R30" s="186">
        <v>0</v>
      </c>
      <c r="S30" s="186">
        <v>2</v>
      </c>
      <c r="T30" s="186">
        <v>2</v>
      </c>
      <c r="U30" s="186">
        <v>1</v>
      </c>
      <c r="V30" s="186">
        <v>4</v>
      </c>
      <c r="W30" s="186">
        <v>0</v>
      </c>
      <c r="X30" s="186">
        <v>1</v>
      </c>
      <c r="Y30" s="186">
        <v>1</v>
      </c>
      <c r="Z30" s="186">
        <v>0</v>
      </c>
      <c r="AA30" s="172">
        <v>0</v>
      </c>
      <c r="AB30" s="26" t="s">
        <v>6</v>
      </c>
      <c r="AC30" s="43"/>
      <c r="AD30" s="47"/>
      <c r="AE30" s="47"/>
      <c r="AF30" s="47"/>
    </row>
    <row r="31" spans="1:32" ht="15.6" customHeight="1" x14ac:dyDescent="0.2">
      <c r="A31" s="23">
        <v>15.21</v>
      </c>
      <c r="B31" s="24" t="s">
        <v>7</v>
      </c>
      <c r="C31" s="173">
        <v>0</v>
      </c>
      <c r="D31" s="187">
        <v>1</v>
      </c>
      <c r="E31" s="187">
        <v>0</v>
      </c>
      <c r="F31" s="187">
        <v>0</v>
      </c>
      <c r="G31" s="187">
        <v>0</v>
      </c>
      <c r="H31" s="187">
        <v>0</v>
      </c>
      <c r="I31" s="187">
        <v>0</v>
      </c>
      <c r="J31" s="187">
        <v>0</v>
      </c>
      <c r="K31" s="187">
        <v>0</v>
      </c>
      <c r="L31" s="187">
        <v>0</v>
      </c>
      <c r="M31" s="187">
        <v>2</v>
      </c>
      <c r="N31" s="187">
        <v>0</v>
      </c>
      <c r="O31" s="187">
        <v>0</v>
      </c>
      <c r="P31" s="187">
        <v>0</v>
      </c>
      <c r="Q31" s="187">
        <v>2</v>
      </c>
      <c r="R31" s="187">
        <v>4</v>
      </c>
      <c r="S31" s="187">
        <v>0</v>
      </c>
      <c r="T31" s="187">
        <v>2</v>
      </c>
      <c r="U31" s="187">
        <v>0</v>
      </c>
      <c r="V31" s="187">
        <v>1</v>
      </c>
      <c r="W31" s="187">
        <v>0</v>
      </c>
      <c r="X31" s="187">
        <v>0</v>
      </c>
      <c r="Y31" s="187">
        <v>0</v>
      </c>
      <c r="Z31" s="187">
        <v>0</v>
      </c>
      <c r="AA31" s="177"/>
      <c r="AB31" s="27">
        <f>SUM(C31:Z31)</f>
        <v>12</v>
      </c>
      <c r="AC31" s="11"/>
      <c r="AD31" s="47"/>
      <c r="AE31" s="47"/>
      <c r="AF31" s="47"/>
    </row>
    <row r="32" spans="1:32" ht="15.6" customHeight="1" x14ac:dyDescent="0.2">
      <c r="A32" s="210" t="s">
        <v>65</v>
      </c>
      <c r="B32" s="24" t="s">
        <v>8</v>
      </c>
      <c r="C32" s="173">
        <f>C31</f>
        <v>0</v>
      </c>
      <c r="D32" s="188">
        <f t="shared" ref="D32:Z32" si="10">C32-D30+D31</f>
        <v>1</v>
      </c>
      <c r="E32" s="188">
        <f t="shared" si="10"/>
        <v>1</v>
      </c>
      <c r="F32" s="188">
        <f t="shared" si="10"/>
        <v>1</v>
      </c>
      <c r="G32" s="188">
        <f t="shared" si="10"/>
        <v>1</v>
      </c>
      <c r="H32" s="188">
        <f t="shared" si="10"/>
        <v>1</v>
      </c>
      <c r="I32" s="178">
        <f t="shared" si="10"/>
        <v>1</v>
      </c>
      <c r="J32" s="179">
        <f t="shared" si="10"/>
        <v>1</v>
      </c>
      <c r="K32" s="179">
        <f t="shared" ref="K32" si="11">J32-K30+K31</f>
        <v>1</v>
      </c>
      <c r="L32" s="179">
        <f t="shared" ref="L32" si="12">K32-L30+L31</f>
        <v>1</v>
      </c>
      <c r="M32" s="188">
        <f t="shared" si="10"/>
        <v>3</v>
      </c>
      <c r="N32" s="188">
        <f t="shared" si="10"/>
        <v>3</v>
      </c>
      <c r="O32" s="188">
        <f t="shared" si="10"/>
        <v>3</v>
      </c>
      <c r="P32" s="188">
        <f t="shared" si="10"/>
        <v>3</v>
      </c>
      <c r="Q32" s="188">
        <f t="shared" si="10"/>
        <v>4</v>
      </c>
      <c r="R32" s="188">
        <f t="shared" si="10"/>
        <v>8</v>
      </c>
      <c r="S32" s="188">
        <f t="shared" si="10"/>
        <v>6</v>
      </c>
      <c r="T32" s="188">
        <f t="shared" si="10"/>
        <v>6</v>
      </c>
      <c r="U32" s="188">
        <f t="shared" si="10"/>
        <v>5</v>
      </c>
      <c r="V32" s="188">
        <f t="shared" si="10"/>
        <v>2</v>
      </c>
      <c r="W32" s="188">
        <f t="shared" si="10"/>
        <v>2</v>
      </c>
      <c r="X32" s="188">
        <f t="shared" si="10"/>
        <v>1</v>
      </c>
      <c r="Y32" s="188">
        <f t="shared" si="10"/>
        <v>0</v>
      </c>
      <c r="Z32" s="188">
        <f t="shared" si="10"/>
        <v>0</v>
      </c>
      <c r="AA32" s="180">
        <f>Z32-AA30</f>
        <v>0</v>
      </c>
      <c r="AB32" s="28"/>
      <c r="AC32" s="3">
        <f>MAX(C32:AA32)</f>
        <v>8</v>
      </c>
      <c r="AD32" s="47"/>
      <c r="AE32" s="47"/>
      <c r="AF32" s="47"/>
    </row>
    <row r="33" spans="1:32" ht="15.6" customHeight="1" x14ac:dyDescent="0.2">
      <c r="A33" s="211"/>
      <c r="B33" s="24" t="s">
        <v>9</v>
      </c>
      <c r="C33" s="195"/>
      <c r="D33" s="196"/>
      <c r="E33" s="196"/>
      <c r="F33" s="196"/>
      <c r="G33" s="196"/>
      <c r="H33" s="181">
        <v>15.28</v>
      </c>
      <c r="I33" s="196"/>
      <c r="J33" s="197"/>
      <c r="K33" s="197"/>
      <c r="L33" s="197"/>
      <c r="M33" s="181">
        <v>15.33</v>
      </c>
      <c r="N33" s="196"/>
      <c r="O33" s="196"/>
      <c r="P33" s="196"/>
      <c r="Q33" s="181">
        <v>15.4</v>
      </c>
      <c r="R33" s="196"/>
      <c r="S33" s="196"/>
      <c r="T33" s="196"/>
      <c r="U33" s="196"/>
      <c r="V33" s="196"/>
      <c r="W33" s="181">
        <v>15.5</v>
      </c>
      <c r="X33" s="196"/>
      <c r="Y33" s="196"/>
      <c r="Z33" s="196"/>
      <c r="AA33" s="198">
        <v>15.55</v>
      </c>
      <c r="AB33" s="29">
        <v>34</v>
      </c>
      <c r="AC33" s="11"/>
      <c r="AD33" s="47"/>
      <c r="AE33" s="47"/>
      <c r="AF33" s="47"/>
    </row>
    <row r="34" spans="1:32" ht="15.6" customHeight="1" x14ac:dyDescent="0.2">
      <c r="A34" s="212"/>
      <c r="B34" s="25" t="s">
        <v>10</v>
      </c>
      <c r="C34" s="199">
        <v>15.21</v>
      </c>
      <c r="D34" s="200"/>
      <c r="E34" s="200"/>
      <c r="F34" s="200"/>
      <c r="G34" s="200"/>
      <c r="H34" s="182">
        <f>H33</f>
        <v>15.28</v>
      </c>
      <c r="I34" s="200"/>
      <c r="J34" s="200"/>
      <c r="K34" s="200"/>
      <c r="L34" s="200"/>
      <c r="M34" s="182">
        <f>M33</f>
        <v>15.33</v>
      </c>
      <c r="N34" s="200"/>
      <c r="O34" s="200"/>
      <c r="P34" s="200"/>
      <c r="Q34" s="182">
        <f>Q33</f>
        <v>15.4</v>
      </c>
      <c r="R34" s="200"/>
      <c r="S34" s="200"/>
      <c r="T34" s="200"/>
      <c r="U34" s="200"/>
      <c r="V34" s="200"/>
      <c r="W34" s="182">
        <f>W33</f>
        <v>15.5</v>
      </c>
      <c r="X34" s="200"/>
      <c r="Y34" s="200"/>
      <c r="Z34" s="200"/>
      <c r="AA34" s="201"/>
      <c r="AB34" s="28"/>
      <c r="AC34" s="12"/>
      <c r="AD34" s="47"/>
      <c r="AE34" s="47"/>
      <c r="AF34" s="47"/>
    </row>
    <row r="35" spans="1:32" ht="15.6" customHeight="1" thickBot="1" x14ac:dyDescent="0.25">
      <c r="A35" s="49">
        <v>217</v>
      </c>
      <c r="B35" s="49" t="s">
        <v>11</v>
      </c>
      <c r="C35" s="183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  <c r="AA35" s="185"/>
      <c r="AB35" s="52"/>
      <c r="AC35" s="3"/>
      <c r="AD35" s="47"/>
      <c r="AE35" s="47"/>
      <c r="AF35" s="47"/>
    </row>
    <row r="36" spans="1:32" ht="15.6" customHeight="1" x14ac:dyDescent="0.2">
      <c r="A36" s="55"/>
      <c r="B36" s="22" t="s">
        <v>5</v>
      </c>
      <c r="C36" s="168"/>
      <c r="D36" s="186">
        <v>0</v>
      </c>
      <c r="E36" s="186">
        <v>0</v>
      </c>
      <c r="F36" s="186">
        <v>0</v>
      </c>
      <c r="G36" s="186">
        <v>0</v>
      </c>
      <c r="H36" s="186">
        <v>0</v>
      </c>
      <c r="I36" s="186">
        <v>0</v>
      </c>
      <c r="J36" s="186">
        <v>0</v>
      </c>
      <c r="K36" s="186">
        <v>0</v>
      </c>
      <c r="L36" s="186">
        <v>0</v>
      </c>
      <c r="M36" s="186">
        <v>0</v>
      </c>
      <c r="N36" s="186">
        <v>2</v>
      </c>
      <c r="O36" s="186">
        <v>2</v>
      </c>
      <c r="P36" s="186">
        <v>0</v>
      </c>
      <c r="Q36" s="186">
        <v>12</v>
      </c>
      <c r="R36" s="186">
        <v>1</v>
      </c>
      <c r="S36" s="186">
        <v>0</v>
      </c>
      <c r="T36" s="186">
        <v>1</v>
      </c>
      <c r="U36" s="186">
        <v>4</v>
      </c>
      <c r="V36" s="186">
        <v>3</v>
      </c>
      <c r="W36" s="186">
        <v>2</v>
      </c>
      <c r="X36" s="186">
        <v>0</v>
      </c>
      <c r="Y36" s="186">
        <v>0</v>
      </c>
      <c r="Z36" s="186">
        <v>0</v>
      </c>
      <c r="AA36" s="172">
        <v>0</v>
      </c>
      <c r="AB36" s="26" t="s">
        <v>6</v>
      </c>
      <c r="AC36" s="43"/>
      <c r="AD36" s="47"/>
      <c r="AE36" s="47"/>
      <c r="AF36" s="47"/>
    </row>
    <row r="37" spans="1:32" ht="15.6" customHeight="1" x14ac:dyDescent="0.2">
      <c r="A37" s="23">
        <v>18.100000000000001</v>
      </c>
      <c r="B37" s="24" t="s">
        <v>7</v>
      </c>
      <c r="C37" s="173">
        <v>0</v>
      </c>
      <c r="D37" s="187">
        <v>7</v>
      </c>
      <c r="E37" s="187">
        <v>3</v>
      </c>
      <c r="F37" s="187">
        <v>0</v>
      </c>
      <c r="G37" s="187">
        <v>0</v>
      </c>
      <c r="H37" s="187">
        <v>1</v>
      </c>
      <c r="I37" s="187">
        <v>2</v>
      </c>
      <c r="J37" s="187">
        <v>0</v>
      </c>
      <c r="K37" s="187">
        <v>5</v>
      </c>
      <c r="L37" s="187">
        <v>1</v>
      </c>
      <c r="M37" s="187">
        <v>0</v>
      </c>
      <c r="N37" s="187">
        <v>0</v>
      </c>
      <c r="O37" s="187">
        <v>0</v>
      </c>
      <c r="P37" s="187">
        <v>0</v>
      </c>
      <c r="Q37" s="187">
        <v>3</v>
      </c>
      <c r="R37" s="187">
        <v>1</v>
      </c>
      <c r="S37" s="187">
        <v>3</v>
      </c>
      <c r="T37" s="187">
        <v>0</v>
      </c>
      <c r="U37" s="187">
        <v>1</v>
      </c>
      <c r="V37" s="187">
        <v>0</v>
      </c>
      <c r="W37" s="187">
        <v>0</v>
      </c>
      <c r="X37" s="187">
        <v>0</v>
      </c>
      <c r="Y37" s="187">
        <v>0</v>
      </c>
      <c r="Z37" s="187">
        <v>0</v>
      </c>
      <c r="AA37" s="177"/>
      <c r="AB37" s="27">
        <f>SUM(C37:Z37)</f>
        <v>27</v>
      </c>
      <c r="AC37" s="11"/>
      <c r="AD37" s="47"/>
      <c r="AE37" s="47"/>
      <c r="AF37" s="47"/>
    </row>
    <row r="38" spans="1:32" ht="15.6" customHeight="1" x14ac:dyDescent="0.2">
      <c r="A38" s="210" t="s">
        <v>65</v>
      </c>
      <c r="B38" s="24" t="s">
        <v>8</v>
      </c>
      <c r="C38" s="173">
        <f>C37</f>
        <v>0</v>
      </c>
      <c r="D38" s="188">
        <f t="shared" ref="D38:Z38" si="13">C38-D36+D37</f>
        <v>7</v>
      </c>
      <c r="E38" s="188">
        <f t="shared" si="13"/>
        <v>10</v>
      </c>
      <c r="F38" s="188">
        <f t="shared" si="13"/>
        <v>10</v>
      </c>
      <c r="G38" s="188">
        <f t="shared" si="13"/>
        <v>10</v>
      </c>
      <c r="H38" s="188">
        <f t="shared" si="13"/>
        <v>11</v>
      </c>
      <c r="I38" s="178">
        <f t="shared" si="13"/>
        <v>13</v>
      </c>
      <c r="J38" s="179">
        <f t="shared" si="13"/>
        <v>13</v>
      </c>
      <c r="K38" s="179">
        <f t="shared" ref="K38" si="14">J38-K36+K37</f>
        <v>18</v>
      </c>
      <c r="L38" s="179">
        <f t="shared" ref="L38" si="15">K38-L36+L37</f>
        <v>19</v>
      </c>
      <c r="M38" s="188">
        <f t="shared" si="13"/>
        <v>19</v>
      </c>
      <c r="N38" s="188">
        <f t="shared" si="13"/>
        <v>17</v>
      </c>
      <c r="O38" s="188">
        <f t="shared" si="13"/>
        <v>15</v>
      </c>
      <c r="P38" s="188">
        <f t="shared" si="13"/>
        <v>15</v>
      </c>
      <c r="Q38" s="188">
        <f t="shared" si="13"/>
        <v>6</v>
      </c>
      <c r="R38" s="188">
        <f t="shared" si="13"/>
        <v>6</v>
      </c>
      <c r="S38" s="188">
        <f t="shared" si="13"/>
        <v>9</v>
      </c>
      <c r="T38" s="188">
        <f t="shared" si="13"/>
        <v>8</v>
      </c>
      <c r="U38" s="188">
        <f t="shared" si="13"/>
        <v>5</v>
      </c>
      <c r="V38" s="188">
        <f t="shared" si="13"/>
        <v>2</v>
      </c>
      <c r="W38" s="188">
        <f t="shared" si="13"/>
        <v>0</v>
      </c>
      <c r="X38" s="188">
        <f t="shared" si="13"/>
        <v>0</v>
      </c>
      <c r="Y38" s="188">
        <f t="shared" si="13"/>
        <v>0</v>
      </c>
      <c r="Z38" s="188">
        <f t="shared" si="13"/>
        <v>0</v>
      </c>
      <c r="AA38" s="180">
        <f>Z38-AA36</f>
        <v>0</v>
      </c>
      <c r="AB38" s="28"/>
      <c r="AC38" s="3">
        <f>MAX(C38:AA38)</f>
        <v>19</v>
      </c>
      <c r="AD38" s="47"/>
      <c r="AE38" s="47"/>
      <c r="AF38" s="47"/>
    </row>
    <row r="39" spans="1:32" ht="15.6" customHeight="1" x14ac:dyDescent="0.2">
      <c r="A39" s="211"/>
      <c r="B39" s="24" t="s">
        <v>9</v>
      </c>
      <c r="C39" s="195"/>
      <c r="D39" s="196"/>
      <c r="E39" s="196"/>
      <c r="F39" s="196"/>
      <c r="G39" s="196"/>
      <c r="H39" s="181">
        <v>18.170000000000002</v>
      </c>
      <c r="I39" s="196"/>
      <c r="J39" s="197"/>
      <c r="K39" s="197"/>
      <c r="L39" s="197"/>
      <c r="M39" s="181">
        <v>18.260000000000002</v>
      </c>
      <c r="N39" s="196"/>
      <c r="O39" s="196"/>
      <c r="P39" s="196"/>
      <c r="Q39" s="181">
        <v>18.309999999999999</v>
      </c>
      <c r="R39" s="196"/>
      <c r="S39" s="196"/>
      <c r="T39" s="196"/>
      <c r="U39" s="196"/>
      <c r="V39" s="196"/>
      <c r="W39" s="181">
        <v>18.41</v>
      </c>
      <c r="X39" s="196"/>
      <c r="Y39" s="196"/>
      <c r="Z39" s="196"/>
      <c r="AA39" s="198">
        <v>18.46</v>
      </c>
      <c r="AB39" s="29">
        <v>36</v>
      </c>
      <c r="AC39" s="11"/>
      <c r="AD39" s="47"/>
      <c r="AE39" s="47"/>
      <c r="AF39" s="47"/>
    </row>
    <row r="40" spans="1:32" ht="15.6" customHeight="1" x14ac:dyDescent="0.2">
      <c r="A40" s="212"/>
      <c r="B40" s="25" t="s">
        <v>10</v>
      </c>
      <c r="C40" s="199">
        <v>18.100000000000001</v>
      </c>
      <c r="D40" s="200"/>
      <c r="E40" s="200"/>
      <c r="F40" s="200"/>
      <c r="G40" s="200"/>
      <c r="H40" s="182">
        <f>H39</f>
        <v>18.170000000000002</v>
      </c>
      <c r="I40" s="200"/>
      <c r="J40" s="200"/>
      <c r="K40" s="200"/>
      <c r="L40" s="200"/>
      <c r="M40" s="182">
        <f>M39</f>
        <v>18.260000000000002</v>
      </c>
      <c r="N40" s="200"/>
      <c r="O40" s="200"/>
      <c r="P40" s="200"/>
      <c r="Q40" s="182">
        <f>Q39</f>
        <v>18.309999999999999</v>
      </c>
      <c r="R40" s="200"/>
      <c r="S40" s="200"/>
      <c r="T40" s="200"/>
      <c r="U40" s="200"/>
      <c r="V40" s="200"/>
      <c r="W40" s="182">
        <f>W39</f>
        <v>18.41</v>
      </c>
      <c r="X40" s="200"/>
      <c r="Y40" s="200"/>
      <c r="Z40" s="200"/>
      <c r="AA40" s="201"/>
      <c r="AB40" s="28"/>
      <c r="AC40" s="12"/>
      <c r="AD40" s="47"/>
      <c r="AE40" s="47"/>
      <c r="AF40" s="47"/>
    </row>
    <row r="41" spans="1:32" ht="15.6" customHeight="1" thickBot="1" x14ac:dyDescent="0.25">
      <c r="A41" s="49">
        <v>211</v>
      </c>
      <c r="B41" s="49" t="s">
        <v>11</v>
      </c>
      <c r="C41" s="183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5"/>
      <c r="AB41" s="52"/>
      <c r="AC41" s="3"/>
      <c r="AD41" s="47"/>
      <c r="AE41" s="47"/>
      <c r="AF41" s="47"/>
    </row>
    <row r="42" spans="1:32" ht="15.6" customHeight="1" x14ac:dyDescent="0.2">
      <c r="A42" s="55"/>
      <c r="B42" s="22" t="s">
        <v>5</v>
      </c>
      <c r="C42" s="168"/>
      <c r="D42" s="186">
        <v>0</v>
      </c>
      <c r="E42" s="186">
        <v>0</v>
      </c>
      <c r="F42" s="186">
        <v>0</v>
      </c>
      <c r="G42" s="186">
        <v>0</v>
      </c>
      <c r="H42" s="186">
        <v>0</v>
      </c>
      <c r="I42" s="186">
        <v>0</v>
      </c>
      <c r="J42" s="186">
        <v>0</v>
      </c>
      <c r="K42" s="186">
        <v>1</v>
      </c>
      <c r="L42" s="186">
        <v>5</v>
      </c>
      <c r="M42" s="186">
        <v>0</v>
      </c>
      <c r="N42" s="186">
        <v>1</v>
      </c>
      <c r="O42" s="186">
        <v>0</v>
      </c>
      <c r="P42" s="186">
        <v>3</v>
      </c>
      <c r="Q42" s="186">
        <v>5</v>
      </c>
      <c r="R42" s="186">
        <v>8</v>
      </c>
      <c r="S42" s="186">
        <v>0</v>
      </c>
      <c r="T42" s="186">
        <v>3</v>
      </c>
      <c r="U42" s="186">
        <v>2</v>
      </c>
      <c r="V42" s="186">
        <v>1</v>
      </c>
      <c r="W42" s="186">
        <v>0</v>
      </c>
      <c r="X42" s="186">
        <v>1</v>
      </c>
      <c r="Y42" s="186">
        <v>0</v>
      </c>
      <c r="Z42" s="186">
        <v>1</v>
      </c>
      <c r="AA42" s="172">
        <v>1</v>
      </c>
      <c r="AB42" s="26" t="s">
        <v>6</v>
      </c>
      <c r="AC42" s="43"/>
      <c r="AD42" s="47"/>
      <c r="AE42" s="47"/>
      <c r="AF42" s="47"/>
    </row>
    <row r="43" spans="1:32" ht="15.6" customHeight="1" x14ac:dyDescent="0.2">
      <c r="A43" s="23">
        <v>19.149999999999999</v>
      </c>
      <c r="B43" s="24" t="s">
        <v>7</v>
      </c>
      <c r="C43" s="173">
        <v>1</v>
      </c>
      <c r="D43" s="187">
        <v>8</v>
      </c>
      <c r="E43" s="187">
        <v>3</v>
      </c>
      <c r="F43" s="187">
        <v>2</v>
      </c>
      <c r="G43" s="187">
        <v>4</v>
      </c>
      <c r="H43" s="187">
        <v>1</v>
      </c>
      <c r="I43" s="187">
        <v>0</v>
      </c>
      <c r="J43" s="187">
        <v>0</v>
      </c>
      <c r="K43" s="187">
        <v>0</v>
      </c>
      <c r="L43" s="187">
        <v>6</v>
      </c>
      <c r="M43" s="187">
        <v>0</v>
      </c>
      <c r="N43" s="187">
        <v>1</v>
      </c>
      <c r="O43" s="187">
        <v>0</v>
      </c>
      <c r="P43" s="187">
        <v>0</v>
      </c>
      <c r="Q43" s="187">
        <v>3</v>
      </c>
      <c r="R43" s="187">
        <v>2</v>
      </c>
      <c r="S43" s="187">
        <v>0</v>
      </c>
      <c r="T43" s="187">
        <v>0</v>
      </c>
      <c r="U43" s="187">
        <v>1</v>
      </c>
      <c r="V43" s="187">
        <v>0</v>
      </c>
      <c r="W43" s="187">
        <v>0</v>
      </c>
      <c r="X43" s="187">
        <v>0</v>
      </c>
      <c r="Y43" s="187">
        <v>0</v>
      </c>
      <c r="Z43" s="187">
        <v>0</v>
      </c>
      <c r="AA43" s="177"/>
      <c r="AB43" s="27">
        <f>SUM(C43:Z43)</f>
        <v>32</v>
      </c>
      <c r="AC43" s="11"/>
      <c r="AD43" s="47"/>
      <c r="AE43" s="47"/>
      <c r="AF43" s="47"/>
    </row>
    <row r="44" spans="1:32" ht="15.6" customHeight="1" x14ac:dyDescent="0.2">
      <c r="A44" s="210" t="s">
        <v>65</v>
      </c>
      <c r="B44" s="24" t="s">
        <v>8</v>
      </c>
      <c r="C44" s="173">
        <f>C43</f>
        <v>1</v>
      </c>
      <c r="D44" s="188">
        <f t="shared" ref="D44:Z44" si="16">C44-D42+D43</f>
        <v>9</v>
      </c>
      <c r="E44" s="188">
        <f t="shared" si="16"/>
        <v>12</v>
      </c>
      <c r="F44" s="188">
        <f t="shared" si="16"/>
        <v>14</v>
      </c>
      <c r="G44" s="188">
        <f t="shared" si="16"/>
        <v>18</v>
      </c>
      <c r="H44" s="188">
        <f t="shared" si="16"/>
        <v>19</v>
      </c>
      <c r="I44" s="178">
        <f t="shared" si="16"/>
        <v>19</v>
      </c>
      <c r="J44" s="179">
        <f t="shared" si="16"/>
        <v>19</v>
      </c>
      <c r="K44" s="179">
        <f t="shared" ref="K44" si="17">J44-K42+K43</f>
        <v>18</v>
      </c>
      <c r="L44" s="179">
        <f t="shared" ref="L44" si="18">K44-L42+L43</f>
        <v>19</v>
      </c>
      <c r="M44" s="188">
        <f t="shared" si="16"/>
        <v>19</v>
      </c>
      <c r="N44" s="188">
        <f t="shared" si="16"/>
        <v>19</v>
      </c>
      <c r="O44" s="188">
        <f t="shared" si="16"/>
        <v>19</v>
      </c>
      <c r="P44" s="188">
        <f t="shared" si="16"/>
        <v>16</v>
      </c>
      <c r="Q44" s="188">
        <f t="shared" si="16"/>
        <v>14</v>
      </c>
      <c r="R44" s="188">
        <f t="shared" si="16"/>
        <v>8</v>
      </c>
      <c r="S44" s="188">
        <f t="shared" si="16"/>
        <v>8</v>
      </c>
      <c r="T44" s="188">
        <f t="shared" si="16"/>
        <v>5</v>
      </c>
      <c r="U44" s="188">
        <f t="shared" si="16"/>
        <v>4</v>
      </c>
      <c r="V44" s="188">
        <f t="shared" si="16"/>
        <v>3</v>
      </c>
      <c r="W44" s="188">
        <f t="shared" si="16"/>
        <v>3</v>
      </c>
      <c r="X44" s="188">
        <f t="shared" si="16"/>
        <v>2</v>
      </c>
      <c r="Y44" s="188">
        <f t="shared" si="16"/>
        <v>2</v>
      </c>
      <c r="Z44" s="188">
        <f t="shared" si="16"/>
        <v>1</v>
      </c>
      <c r="AA44" s="180">
        <f>Z44-AA42</f>
        <v>0</v>
      </c>
      <c r="AB44" s="28"/>
      <c r="AC44" s="3">
        <f>MAX(C44:AA44)</f>
        <v>19</v>
      </c>
      <c r="AD44" s="47"/>
      <c r="AE44" s="47"/>
      <c r="AF44" s="47"/>
    </row>
    <row r="45" spans="1:32" ht="15.6" customHeight="1" x14ac:dyDescent="0.2">
      <c r="A45" s="211"/>
      <c r="B45" s="24" t="s">
        <v>9</v>
      </c>
      <c r="C45" s="195"/>
      <c r="D45" s="196"/>
      <c r="E45" s="196"/>
      <c r="F45" s="196"/>
      <c r="G45" s="196"/>
      <c r="H45" s="181">
        <v>19.25</v>
      </c>
      <c r="I45" s="196"/>
      <c r="J45" s="197"/>
      <c r="K45" s="197"/>
      <c r="L45" s="197"/>
      <c r="M45" s="181">
        <v>19.3</v>
      </c>
      <c r="N45" s="196"/>
      <c r="O45" s="196"/>
      <c r="P45" s="196"/>
      <c r="Q45" s="181">
        <v>19.350000000000001</v>
      </c>
      <c r="R45" s="196"/>
      <c r="S45" s="196"/>
      <c r="T45" s="196"/>
      <c r="U45" s="196"/>
      <c r="V45" s="196"/>
      <c r="W45" s="181">
        <v>19.46</v>
      </c>
      <c r="X45" s="196"/>
      <c r="Y45" s="196"/>
      <c r="Z45" s="196"/>
      <c r="AA45" s="198">
        <v>19.510000000000002</v>
      </c>
      <c r="AB45" s="29">
        <v>36</v>
      </c>
      <c r="AC45" s="11"/>
      <c r="AD45" s="47"/>
      <c r="AE45" s="47"/>
      <c r="AF45" s="47"/>
    </row>
    <row r="46" spans="1:32" ht="15.6" customHeight="1" x14ac:dyDescent="0.2">
      <c r="A46" s="212"/>
      <c r="B46" s="25" t="s">
        <v>10</v>
      </c>
      <c r="C46" s="199">
        <v>19.149999999999999</v>
      </c>
      <c r="D46" s="200"/>
      <c r="E46" s="200"/>
      <c r="F46" s="200"/>
      <c r="G46" s="200"/>
      <c r="H46" s="182">
        <f>H45</f>
        <v>19.25</v>
      </c>
      <c r="I46" s="200"/>
      <c r="J46" s="200"/>
      <c r="K46" s="200"/>
      <c r="L46" s="200"/>
      <c r="M46" s="182">
        <f>M45</f>
        <v>19.3</v>
      </c>
      <c r="N46" s="200"/>
      <c r="O46" s="200"/>
      <c r="P46" s="200"/>
      <c r="Q46" s="182">
        <f>Q45</f>
        <v>19.350000000000001</v>
      </c>
      <c r="R46" s="200"/>
      <c r="S46" s="200"/>
      <c r="T46" s="200"/>
      <c r="U46" s="200"/>
      <c r="V46" s="200"/>
      <c r="W46" s="182">
        <f>W45</f>
        <v>19.46</v>
      </c>
      <c r="X46" s="200"/>
      <c r="Y46" s="200"/>
      <c r="Z46" s="200"/>
      <c r="AA46" s="201"/>
      <c r="AB46" s="28"/>
      <c r="AC46" s="12"/>
      <c r="AD46" s="47"/>
      <c r="AE46" s="47"/>
      <c r="AF46" s="47"/>
    </row>
    <row r="47" spans="1:32" ht="15.6" customHeight="1" thickBot="1" x14ac:dyDescent="0.25">
      <c r="A47" s="49">
        <v>510</v>
      </c>
      <c r="B47" s="49" t="s">
        <v>11</v>
      </c>
      <c r="C47" s="183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5"/>
      <c r="AB47" s="52"/>
      <c r="AC47" s="3"/>
      <c r="AD47" s="47"/>
      <c r="AE47" s="47"/>
      <c r="AF47" s="47"/>
    </row>
    <row r="48" spans="1:32" ht="15.6" customHeight="1" x14ac:dyDescent="0.2">
      <c r="A48" s="55"/>
      <c r="B48" s="22" t="s">
        <v>5</v>
      </c>
      <c r="C48" s="168"/>
      <c r="D48" s="186">
        <v>0</v>
      </c>
      <c r="E48" s="186">
        <v>0</v>
      </c>
      <c r="F48" s="186">
        <v>0</v>
      </c>
      <c r="G48" s="186">
        <v>0</v>
      </c>
      <c r="H48" s="186">
        <v>0</v>
      </c>
      <c r="I48" s="186">
        <v>0</v>
      </c>
      <c r="J48" s="186">
        <v>0</v>
      </c>
      <c r="K48" s="186">
        <v>0</v>
      </c>
      <c r="L48" s="186">
        <v>0</v>
      </c>
      <c r="M48" s="186">
        <v>0</v>
      </c>
      <c r="N48" s="186">
        <v>0</v>
      </c>
      <c r="O48" s="186">
        <v>0</v>
      </c>
      <c r="P48" s="186">
        <v>0</v>
      </c>
      <c r="Q48" s="186">
        <v>0</v>
      </c>
      <c r="R48" s="186">
        <v>2</v>
      </c>
      <c r="S48" s="186">
        <v>1</v>
      </c>
      <c r="T48" s="186">
        <v>0</v>
      </c>
      <c r="U48" s="186">
        <v>0</v>
      </c>
      <c r="V48" s="186">
        <v>0</v>
      </c>
      <c r="W48" s="186">
        <v>0</v>
      </c>
      <c r="X48" s="186">
        <v>0</v>
      </c>
      <c r="Y48" s="186">
        <v>0</v>
      </c>
      <c r="Z48" s="186">
        <v>0</v>
      </c>
      <c r="AA48" s="172">
        <v>0</v>
      </c>
      <c r="AB48" s="26" t="s">
        <v>6</v>
      </c>
      <c r="AC48" s="43"/>
      <c r="AD48" s="47"/>
      <c r="AE48" s="47"/>
      <c r="AF48" s="47"/>
    </row>
    <row r="49" spans="1:32" ht="15.6" customHeight="1" x14ac:dyDescent="0.2">
      <c r="A49" s="23">
        <v>22.15</v>
      </c>
      <c r="B49" s="24" t="s">
        <v>7</v>
      </c>
      <c r="C49" s="173">
        <v>1</v>
      </c>
      <c r="D49" s="187">
        <v>0</v>
      </c>
      <c r="E49" s="187">
        <v>0</v>
      </c>
      <c r="F49" s="187">
        <v>0</v>
      </c>
      <c r="G49" s="187">
        <v>0</v>
      </c>
      <c r="H49" s="187">
        <v>0</v>
      </c>
      <c r="I49" s="187">
        <v>0</v>
      </c>
      <c r="J49" s="187">
        <v>0</v>
      </c>
      <c r="K49" s="187">
        <v>0</v>
      </c>
      <c r="L49" s="187">
        <v>2</v>
      </c>
      <c r="M49" s="187">
        <v>0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7">
        <v>0</v>
      </c>
      <c r="W49" s="187">
        <v>0</v>
      </c>
      <c r="X49" s="187">
        <v>0</v>
      </c>
      <c r="Y49" s="187">
        <v>0</v>
      </c>
      <c r="Z49" s="187">
        <v>0</v>
      </c>
      <c r="AA49" s="177"/>
      <c r="AB49" s="27">
        <f>SUM(C49:Z49)</f>
        <v>3</v>
      </c>
      <c r="AC49" s="11"/>
      <c r="AD49" s="47"/>
      <c r="AE49" s="47"/>
      <c r="AF49" s="47"/>
    </row>
    <row r="50" spans="1:32" ht="15.6" customHeight="1" x14ac:dyDescent="0.2">
      <c r="A50" s="210" t="s">
        <v>65</v>
      </c>
      <c r="B50" s="24" t="s">
        <v>8</v>
      </c>
      <c r="C50" s="173">
        <f>C49</f>
        <v>1</v>
      </c>
      <c r="D50" s="188">
        <f t="shared" ref="D50:Z50" si="19">C50-D48+D49</f>
        <v>1</v>
      </c>
      <c r="E50" s="188">
        <f t="shared" si="19"/>
        <v>1</v>
      </c>
      <c r="F50" s="188">
        <f t="shared" si="19"/>
        <v>1</v>
      </c>
      <c r="G50" s="188">
        <f t="shared" si="19"/>
        <v>1</v>
      </c>
      <c r="H50" s="188">
        <f t="shared" si="19"/>
        <v>1</v>
      </c>
      <c r="I50" s="178">
        <f t="shared" si="19"/>
        <v>1</v>
      </c>
      <c r="J50" s="179">
        <f t="shared" si="19"/>
        <v>1</v>
      </c>
      <c r="K50" s="179">
        <f t="shared" ref="K50" si="20">J50-K48+K49</f>
        <v>1</v>
      </c>
      <c r="L50" s="179">
        <f t="shared" ref="L50" si="21">K50-L48+L49</f>
        <v>3</v>
      </c>
      <c r="M50" s="188">
        <f t="shared" si="19"/>
        <v>3</v>
      </c>
      <c r="N50" s="188">
        <f t="shared" si="19"/>
        <v>3</v>
      </c>
      <c r="O50" s="188">
        <f t="shared" si="19"/>
        <v>3</v>
      </c>
      <c r="P50" s="188">
        <f t="shared" si="19"/>
        <v>3</v>
      </c>
      <c r="Q50" s="188">
        <f t="shared" si="19"/>
        <v>3</v>
      </c>
      <c r="R50" s="188">
        <f t="shared" si="19"/>
        <v>1</v>
      </c>
      <c r="S50" s="188">
        <f t="shared" si="19"/>
        <v>0</v>
      </c>
      <c r="T50" s="188">
        <f t="shared" si="19"/>
        <v>0</v>
      </c>
      <c r="U50" s="188">
        <f t="shared" si="19"/>
        <v>0</v>
      </c>
      <c r="V50" s="188">
        <f t="shared" si="19"/>
        <v>0</v>
      </c>
      <c r="W50" s="188">
        <f t="shared" si="19"/>
        <v>0</v>
      </c>
      <c r="X50" s="188">
        <f t="shared" si="19"/>
        <v>0</v>
      </c>
      <c r="Y50" s="188">
        <f t="shared" si="19"/>
        <v>0</v>
      </c>
      <c r="Z50" s="188">
        <f t="shared" si="19"/>
        <v>0</v>
      </c>
      <c r="AA50" s="180">
        <f>Z50-AA48</f>
        <v>0</v>
      </c>
      <c r="AB50" s="28"/>
      <c r="AC50" s="3">
        <f>MAX(C50:AA50)</f>
        <v>3</v>
      </c>
      <c r="AD50" s="47"/>
      <c r="AE50" s="47"/>
      <c r="AF50" s="47"/>
    </row>
    <row r="51" spans="1:32" ht="15.6" customHeight="1" x14ac:dyDescent="0.2">
      <c r="A51" s="211"/>
      <c r="B51" s="24" t="s">
        <v>9</v>
      </c>
      <c r="C51" s="195"/>
      <c r="D51" s="196"/>
      <c r="E51" s="196"/>
      <c r="F51" s="196"/>
      <c r="G51" s="196"/>
      <c r="H51" s="181">
        <v>22.25</v>
      </c>
      <c r="I51" s="196"/>
      <c r="J51" s="197"/>
      <c r="K51" s="197"/>
      <c r="L51" s="197"/>
      <c r="M51" s="181">
        <v>22.29</v>
      </c>
      <c r="N51" s="196"/>
      <c r="O51" s="196"/>
      <c r="P51" s="196"/>
      <c r="Q51" s="181">
        <v>22.34</v>
      </c>
      <c r="R51" s="196"/>
      <c r="S51" s="196"/>
      <c r="T51" s="196"/>
      <c r="U51" s="196"/>
      <c r="V51" s="196"/>
      <c r="W51" s="181">
        <v>22.44</v>
      </c>
      <c r="X51" s="196"/>
      <c r="Y51" s="196"/>
      <c r="Z51" s="196"/>
      <c r="AA51" s="198">
        <v>22.5</v>
      </c>
      <c r="AB51" s="29">
        <v>35</v>
      </c>
      <c r="AC51" s="11"/>
      <c r="AD51" s="47"/>
      <c r="AE51" s="47"/>
      <c r="AF51" s="47"/>
    </row>
    <row r="52" spans="1:32" ht="15.6" customHeight="1" x14ac:dyDescent="0.2">
      <c r="A52" s="212"/>
      <c r="B52" s="25" t="s">
        <v>10</v>
      </c>
      <c r="C52" s="199">
        <v>22.15</v>
      </c>
      <c r="D52" s="200"/>
      <c r="E52" s="200"/>
      <c r="F52" s="200"/>
      <c r="G52" s="200"/>
      <c r="H52" s="182">
        <f>H51</f>
        <v>22.25</v>
      </c>
      <c r="I52" s="200"/>
      <c r="J52" s="200"/>
      <c r="K52" s="200"/>
      <c r="L52" s="200"/>
      <c r="M52" s="182">
        <f>M51</f>
        <v>22.29</v>
      </c>
      <c r="N52" s="200"/>
      <c r="O52" s="200"/>
      <c r="P52" s="200"/>
      <c r="Q52" s="182">
        <f>Q51</f>
        <v>22.34</v>
      </c>
      <c r="R52" s="200"/>
      <c r="S52" s="200"/>
      <c r="T52" s="200"/>
      <c r="U52" s="200"/>
      <c r="V52" s="200"/>
      <c r="W52" s="182">
        <f>W51</f>
        <v>22.44</v>
      </c>
      <c r="X52" s="200"/>
      <c r="Y52" s="200"/>
      <c r="Z52" s="200"/>
      <c r="AA52" s="201"/>
      <c r="AB52" s="28"/>
      <c r="AC52" s="12"/>
      <c r="AD52" s="47"/>
      <c r="AE52" s="47"/>
      <c r="AF52" s="47"/>
    </row>
    <row r="53" spans="1:32" ht="15.6" customHeight="1" thickBot="1" x14ac:dyDescent="0.25">
      <c r="A53" s="49">
        <v>540</v>
      </c>
      <c r="B53" s="49" t="s">
        <v>11</v>
      </c>
      <c r="C53" s="183"/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5"/>
      <c r="AB53" s="52"/>
      <c r="AC53" s="3"/>
      <c r="AD53" s="47"/>
      <c r="AE53" s="47"/>
      <c r="AF53" s="47"/>
    </row>
    <row r="54" spans="1:32" ht="15.6" customHeight="1" x14ac:dyDescent="0.2">
      <c r="A54" s="55"/>
      <c r="B54" s="22" t="s">
        <v>5</v>
      </c>
      <c r="C54" s="168"/>
      <c r="D54" s="186">
        <v>0</v>
      </c>
      <c r="E54" s="186">
        <v>0</v>
      </c>
      <c r="F54" s="186">
        <v>0</v>
      </c>
      <c r="G54" s="186">
        <v>0</v>
      </c>
      <c r="H54" s="186">
        <v>0</v>
      </c>
      <c r="I54" s="186">
        <v>0</v>
      </c>
      <c r="J54" s="186">
        <v>0</v>
      </c>
      <c r="K54" s="186">
        <v>0</v>
      </c>
      <c r="L54" s="186">
        <v>0</v>
      </c>
      <c r="M54" s="186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1</v>
      </c>
      <c r="S54" s="186">
        <v>1</v>
      </c>
      <c r="T54" s="186">
        <v>1</v>
      </c>
      <c r="U54" s="186">
        <v>0</v>
      </c>
      <c r="V54" s="186">
        <v>0</v>
      </c>
      <c r="W54" s="186">
        <v>0</v>
      </c>
      <c r="X54" s="186">
        <v>2</v>
      </c>
      <c r="Y54" s="186">
        <v>1</v>
      </c>
      <c r="Z54" s="186">
        <v>0</v>
      </c>
      <c r="AA54" s="172">
        <v>0</v>
      </c>
      <c r="AB54" s="26" t="s">
        <v>6</v>
      </c>
      <c r="AC54" s="43"/>
      <c r="AD54" s="47"/>
      <c r="AE54" s="47"/>
      <c r="AF54" s="47"/>
    </row>
    <row r="55" spans="1:32" ht="15.6" customHeight="1" x14ac:dyDescent="0.2">
      <c r="A55" s="23">
        <v>23.15</v>
      </c>
      <c r="B55" s="24" t="s">
        <v>7</v>
      </c>
      <c r="C55" s="173">
        <v>0</v>
      </c>
      <c r="D55" s="187">
        <v>0</v>
      </c>
      <c r="E55" s="187">
        <v>0</v>
      </c>
      <c r="F55" s="187">
        <v>0</v>
      </c>
      <c r="G55" s="187">
        <v>0</v>
      </c>
      <c r="H55" s="187">
        <v>0</v>
      </c>
      <c r="I55" s="187">
        <v>0</v>
      </c>
      <c r="J55" s="187">
        <v>0</v>
      </c>
      <c r="K55" s="187">
        <v>0</v>
      </c>
      <c r="L55" s="187">
        <v>1</v>
      </c>
      <c r="M55" s="187">
        <v>0</v>
      </c>
      <c r="N55" s="187">
        <v>0</v>
      </c>
      <c r="O55" s="187">
        <v>1</v>
      </c>
      <c r="P55" s="187">
        <v>0</v>
      </c>
      <c r="Q55" s="187">
        <v>1</v>
      </c>
      <c r="R55" s="187">
        <v>1</v>
      </c>
      <c r="S55" s="187">
        <v>1</v>
      </c>
      <c r="T55" s="187">
        <v>1</v>
      </c>
      <c r="U55" s="187">
        <v>0</v>
      </c>
      <c r="V55" s="187">
        <v>0</v>
      </c>
      <c r="W55" s="187">
        <v>0</v>
      </c>
      <c r="X55" s="187">
        <v>0</v>
      </c>
      <c r="Y55" s="187">
        <v>0</v>
      </c>
      <c r="Z55" s="187">
        <v>0</v>
      </c>
      <c r="AA55" s="177"/>
      <c r="AB55" s="27">
        <f>SUM(C55:Z55)</f>
        <v>6</v>
      </c>
      <c r="AC55" s="11"/>
      <c r="AD55" s="47"/>
      <c r="AE55" s="47"/>
      <c r="AF55" s="47"/>
    </row>
    <row r="56" spans="1:32" ht="15.6" customHeight="1" x14ac:dyDescent="0.2">
      <c r="A56" s="210" t="s">
        <v>65</v>
      </c>
      <c r="B56" s="24" t="s">
        <v>8</v>
      </c>
      <c r="C56" s="173">
        <f>C55</f>
        <v>0</v>
      </c>
      <c r="D56" s="188">
        <f t="shared" ref="D56:Z56" si="22">C56-D54+D55</f>
        <v>0</v>
      </c>
      <c r="E56" s="188">
        <f t="shared" si="22"/>
        <v>0</v>
      </c>
      <c r="F56" s="188">
        <f t="shared" si="22"/>
        <v>0</v>
      </c>
      <c r="G56" s="188">
        <f t="shared" si="22"/>
        <v>0</v>
      </c>
      <c r="H56" s="188">
        <f t="shared" si="22"/>
        <v>0</v>
      </c>
      <c r="I56" s="178">
        <f t="shared" si="22"/>
        <v>0</v>
      </c>
      <c r="J56" s="179">
        <f t="shared" si="22"/>
        <v>0</v>
      </c>
      <c r="K56" s="179">
        <f t="shared" ref="K56" si="23">J56-K54+K55</f>
        <v>0</v>
      </c>
      <c r="L56" s="179">
        <f t="shared" ref="L56" si="24">K56-L54+L55</f>
        <v>1</v>
      </c>
      <c r="M56" s="188">
        <f t="shared" si="22"/>
        <v>1</v>
      </c>
      <c r="N56" s="188">
        <f t="shared" si="22"/>
        <v>1</v>
      </c>
      <c r="O56" s="188">
        <f t="shared" si="22"/>
        <v>2</v>
      </c>
      <c r="P56" s="188">
        <f t="shared" si="22"/>
        <v>2</v>
      </c>
      <c r="Q56" s="188">
        <f t="shared" si="22"/>
        <v>3</v>
      </c>
      <c r="R56" s="188">
        <f t="shared" si="22"/>
        <v>3</v>
      </c>
      <c r="S56" s="188">
        <f t="shared" si="22"/>
        <v>3</v>
      </c>
      <c r="T56" s="188">
        <f t="shared" si="22"/>
        <v>3</v>
      </c>
      <c r="U56" s="188">
        <f t="shared" si="22"/>
        <v>3</v>
      </c>
      <c r="V56" s="188">
        <f t="shared" si="22"/>
        <v>3</v>
      </c>
      <c r="W56" s="188">
        <f t="shared" si="22"/>
        <v>3</v>
      </c>
      <c r="X56" s="188">
        <f t="shared" si="22"/>
        <v>1</v>
      </c>
      <c r="Y56" s="188">
        <f t="shared" si="22"/>
        <v>0</v>
      </c>
      <c r="Z56" s="188">
        <f t="shared" si="22"/>
        <v>0</v>
      </c>
      <c r="AA56" s="180">
        <f>Z56-AA54</f>
        <v>0</v>
      </c>
      <c r="AB56" s="28"/>
      <c r="AC56" s="3">
        <f>MAX(C56:AA56)</f>
        <v>3</v>
      </c>
      <c r="AD56" s="47"/>
      <c r="AE56" s="47"/>
      <c r="AF56" s="47"/>
    </row>
    <row r="57" spans="1:32" ht="15.6" customHeight="1" x14ac:dyDescent="0.2">
      <c r="A57" s="211"/>
      <c r="B57" s="24" t="s">
        <v>9</v>
      </c>
      <c r="C57" s="195"/>
      <c r="D57" s="196"/>
      <c r="E57" s="196"/>
      <c r="F57" s="196"/>
      <c r="G57" s="196"/>
      <c r="H57" s="181">
        <v>23.25</v>
      </c>
      <c r="I57" s="196"/>
      <c r="J57" s="197"/>
      <c r="K57" s="197"/>
      <c r="L57" s="197"/>
      <c r="M57" s="181">
        <v>23.29</v>
      </c>
      <c r="N57" s="196"/>
      <c r="O57" s="196"/>
      <c r="P57" s="196"/>
      <c r="Q57" s="181">
        <v>23.34</v>
      </c>
      <c r="R57" s="196"/>
      <c r="S57" s="196"/>
      <c r="T57" s="196"/>
      <c r="U57" s="196"/>
      <c r="V57" s="196"/>
      <c r="W57" s="181">
        <v>23.43</v>
      </c>
      <c r="X57" s="196"/>
      <c r="Y57" s="196"/>
      <c r="Z57" s="196"/>
      <c r="AA57" s="198">
        <v>23.5</v>
      </c>
      <c r="AB57" s="29">
        <v>34</v>
      </c>
      <c r="AC57" s="11"/>
      <c r="AD57" s="47"/>
      <c r="AE57" s="47"/>
      <c r="AF57" s="47"/>
    </row>
    <row r="58" spans="1:32" ht="15.6" customHeight="1" x14ac:dyDescent="0.2">
      <c r="A58" s="212"/>
      <c r="B58" s="25" t="s">
        <v>10</v>
      </c>
      <c r="C58" s="199">
        <v>23.16</v>
      </c>
      <c r="D58" s="200"/>
      <c r="E58" s="200"/>
      <c r="F58" s="200"/>
      <c r="G58" s="200"/>
      <c r="H58" s="182">
        <f>H57</f>
        <v>23.25</v>
      </c>
      <c r="I58" s="200"/>
      <c r="J58" s="200"/>
      <c r="K58" s="200"/>
      <c r="L58" s="200"/>
      <c r="M58" s="182">
        <f>M57</f>
        <v>23.29</v>
      </c>
      <c r="N58" s="200"/>
      <c r="O58" s="200"/>
      <c r="P58" s="200"/>
      <c r="Q58" s="182">
        <f>Q57</f>
        <v>23.34</v>
      </c>
      <c r="R58" s="200"/>
      <c r="S58" s="200"/>
      <c r="T58" s="200"/>
      <c r="U58" s="200"/>
      <c r="V58" s="200"/>
      <c r="W58" s="182">
        <f>W57</f>
        <v>23.43</v>
      </c>
      <c r="X58" s="200"/>
      <c r="Y58" s="200"/>
      <c r="Z58" s="200"/>
      <c r="AA58" s="201"/>
      <c r="AB58" s="28"/>
      <c r="AC58" s="12"/>
      <c r="AD58" s="47"/>
      <c r="AE58" s="47"/>
      <c r="AF58" s="47"/>
    </row>
    <row r="59" spans="1:32" ht="15.6" customHeight="1" thickBot="1" x14ac:dyDescent="0.25">
      <c r="A59" s="49">
        <v>537</v>
      </c>
      <c r="B59" s="49" t="s">
        <v>11</v>
      </c>
      <c r="C59" s="98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100"/>
      <c r="AB59" s="52"/>
      <c r="AC59" s="3"/>
      <c r="AD59" s="47"/>
      <c r="AE59" s="47"/>
      <c r="AF59" s="47"/>
    </row>
    <row r="60" spans="1:32" s="47" customFormat="1" ht="15.6" customHeight="1" x14ac:dyDescent="0.2">
      <c r="A60" s="61" t="s">
        <v>12</v>
      </c>
      <c r="B60" s="57"/>
      <c r="C60" s="4"/>
      <c r="D60" s="5">
        <f t="shared" ref="D60:AA60" si="25">SUMIF($B6:$B59,"l. wys.",D6:D59)</f>
        <v>0</v>
      </c>
      <c r="E60" s="5">
        <f t="shared" si="25"/>
        <v>0</v>
      </c>
      <c r="F60" s="5">
        <f t="shared" si="25"/>
        <v>0</v>
      </c>
      <c r="G60" s="5">
        <f t="shared" si="25"/>
        <v>0</v>
      </c>
      <c r="H60" s="5">
        <f t="shared" si="25"/>
        <v>0</v>
      </c>
      <c r="I60" s="5">
        <f t="shared" si="25"/>
        <v>0</v>
      </c>
      <c r="J60" s="5">
        <f t="shared" si="25"/>
        <v>1</v>
      </c>
      <c r="K60" s="5">
        <f t="shared" si="25"/>
        <v>3</v>
      </c>
      <c r="L60" s="5">
        <f t="shared" si="25"/>
        <v>7</v>
      </c>
      <c r="M60" s="5">
        <f t="shared" si="25"/>
        <v>3</v>
      </c>
      <c r="N60" s="5">
        <f t="shared" si="25"/>
        <v>10</v>
      </c>
      <c r="O60" s="5">
        <f t="shared" si="25"/>
        <v>5</v>
      </c>
      <c r="P60" s="5">
        <f t="shared" si="25"/>
        <v>4</v>
      </c>
      <c r="Q60" s="5">
        <f t="shared" si="25"/>
        <v>41</v>
      </c>
      <c r="R60" s="5">
        <f t="shared" si="25"/>
        <v>16</v>
      </c>
      <c r="S60" s="5">
        <f t="shared" si="25"/>
        <v>7</v>
      </c>
      <c r="T60" s="5">
        <f t="shared" si="25"/>
        <v>17</v>
      </c>
      <c r="U60" s="5">
        <f t="shared" si="25"/>
        <v>18</v>
      </c>
      <c r="V60" s="5">
        <f t="shared" si="25"/>
        <v>15</v>
      </c>
      <c r="W60" s="5">
        <f t="shared" si="25"/>
        <v>6</v>
      </c>
      <c r="X60" s="5">
        <f t="shared" si="25"/>
        <v>8</v>
      </c>
      <c r="Y60" s="5">
        <f t="shared" si="25"/>
        <v>5</v>
      </c>
      <c r="Z60" s="5">
        <f t="shared" si="25"/>
        <v>1</v>
      </c>
      <c r="AA60" s="5">
        <f t="shared" si="25"/>
        <v>2</v>
      </c>
      <c r="AB60" s="45" t="str">
        <f>"Σ: "&amp;SUM(C60:AA60)</f>
        <v>Σ: 169</v>
      </c>
      <c r="AC60" s="46"/>
    </row>
    <row r="61" spans="1:32" s="47" customFormat="1" ht="15.6" customHeight="1" thickBot="1" x14ac:dyDescent="0.25">
      <c r="A61" s="62" t="s">
        <v>13</v>
      </c>
      <c r="B61" s="58"/>
      <c r="C61" s="6">
        <f t="shared" ref="C61:Z61" si="26">SUMIF($B6:$B59,"l. wsiad.",C6:C59)</f>
        <v>10</v>
      </c>
      <c r="D61" s="7">
        <f t="shared" si="26"/>
        <v>30</v>
      </c>
      <c r="E61" s="7">
        <f t="shared" si="26"/>
        <v>18</v>
      </c>
      <c r="F61" s="7">
        <f t="shared" si="26"/>
        <v>5</v>
      </c>
      <c r="G61" s="7">
        <f t="shared" si="26"/>
        <v>10</v>
      </c>
      <c r="H61" s="7">
        <f t="shared" si="26"/>
        <v>4</v>
      </c>
      <c r="I61" s="7">
        <f t="shared" si="26"/>
        <v>4</v>
      </c>
      <c r="J61" s="7">
        <f t="shared" si="26"/>
        <v>1</v>
      </c>
      <c r="K61" s="7">
        <f t="shared" si="26"/>
        <v>8</v>
      </c>
      <c r="L61" s="7">
        <f t="shared" si="26"/>
        <v>17</v>
      </c>
      <c r="M61" s="7">
        <f t="shared" si="26"/>
        <v>8</v>
      </c>
      <c r="N61" s="7">
        <f t="shared" si="26"/>
        <v>8</v>
      </c>
      <c r="O61" s="7">
        <f t="shared" si="26"/>
        <v>8</v>
      </c>
      <c r="P61" s="7">
        <f t="shared" si="26"/>
        <v>0</v>
      </c>
      <c r="Q61" s="7">
        <f t="shared" si="26"/>
        <v>11</v>
      </c>
      <c r="R61" s="7">
        <f t="shared" si="26"/>
        <v>9</v>
      </c>
      <c r="S61" s="7">
        <f t="shared" si="26"/>
        <v>4</v>
      </c>
      <c r="T61" s="7">
        <f t="shared" si="26"/>
        <v>5</v>
      </c>
      <c r="U61" s="7">
        <f t="shared" si="26"/>
        <v>6</v>
      </c>
      <c r="V61" s="7">
        <f t="shared" si="26"/>
        <v>3</v>
      </c>
      <c r="W61" s="7">
        <f t="shared" si="26"/>
        <v>0</v>
      </c>
      <c r="X61" s="7">
        <f t="shared" si="26"/>
        <v>0</v>
      </c>
      <c r="Y61" s="7">
        <f t="shared" si="26"/>
        <v>0</v>
      </c>
      <c r="Z61" s="7">
        <f t="shared" si="26"/>
        <v>0</v>
      </c>
      <c r="AA61" s="8"/>
      <c r="AB61" s="48" t="str">
        <f>"Σ: "&amp;SUM(C61:AA61)</f>
        <v>Σ: 169</v>
      </c>
      <c r="AC61" s="9"/>
    </row>
    <row r="62" spans="1:32" x14ac:dyDescent="0.2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189" t="s">
        <v>12</v>
      </c>
      <c r="X62" s="190"/>
      <c r="Y62" s="190"/>
      <c r="Z62" s="190"/>
      <c r="AA62" s="190"/>
      <c r="AB62" s="191" t="str">
        <f>"Σ: "&amp;SUM(C60:AA60)+SUM('S Fredry&gt;Anwil'!C54:AA54)</f>
        <v>Σ: 386</v>
      </c>
      <c r="AC62" s="47"/>
      <c r="AD62" s="47"/>
      <c r="AE62" s="47"/>
      <c r="AF62" s="47"/>
    </row>
    <row r="63" spans="1:32" ht="15.75" thickBot="1" x14ac:dyDescent="0.2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192" t="s">
        <v>13</v>
      </c>
      <c r="X63" s="193"/>
      <c r="Y63" s="193"/>
      <c r="Z63" s="193"/>
      <c r="AA63" s="193"/>
      <c r="AB63" s="194" t="str">
        <f>"Σ: "&amp;SUM(C61:AA61)+SUM('S Fredry&gt;Anwil'!C55:AA55)</f>
        <v>Σ: 386</v>
      </c>
      <c r="AC63" s="60"/>
      <c r="AD63" s="47"/>
      <c r="AE63" s="47"/>
      <c r="AF63" s="47"/>
    </row>
    <row r="64" spans="1:32" x14ac:dyDescent="0.2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</row>
    <row r="65" spans="1:32" x14ac:dyDescent="0.2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</row>
    <row r="66" spans="1:32" x14ac:dyDescent="0.2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</row>
    <row r="67" spans="1:32" x14ac:dyDescent="0.2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</row>
    <row r="68" spans="1:32" x14ac:dyDescent="0.2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</row>
    <row r="69" spans="1:32" x14ac:dyDescent="0.2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</row>
    <row r="70" spans="1:32" x14ac:dyDescent="0.2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</row>
    <row r="71" spans="1:32" x14ac:dyDescent="0.2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</row>
    <row r="72" spans="1:32" x14ac:dyDescent="0.2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</row>
    <row r="73" spans="1:32" x14ac:dyDescent="0.2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</row>
  </sheetData>
  <sheetProtection selectLockedCells="1" selectUnlockedCells="1"/>
  <mergeCells count="9">
    <mergeCell ref="A44:A46"/>
    <mergeCell ref="A50:A52"/>
    <mergeCell ref="A56:A58"/>
    <mergeCell ref="A8:A10"/>
    <mergeCell ref="A14:A16"/>
    <mergeCell ref="A20:A22"/>
    <mergeCell ref="A26:A28"/>
    <mergeCell ref="A32:A34"/>
    <mergeCell ref="A38:A40"/>
  </mergeCells>
  <conditionalFormatting sqref="AB8:AB59">
    <cfRule type="expression" dxfId="74" priority="106" stopIfTrue="1">
      <formula>AM8</formula>
    </cfRule>
  </conditionalFormatting>
  <conditionalFormatting sqref="AB44:AB47">
    <cfRule type="expression" dxfId="73" priority="104" stopIfTrue="1">
      <formula>AM44</formula>
    </cfRule>
  </conditionalFormatting>
  <conditionalFormatting sqref="AB44:AB47">
    <cfRule type="expression" dxfId="72" priority="101" stopIfTrue="1">
      <formula>AM44</formula>
    </cfRule>
  </conditionalFormatting>
  <conditionalFormatting sqref="AB44:AB47">
    <cfRule type="expression" dxfId="71" priority="99" stopIfTrue="1">
      <formula>AM44</formula>
    </cfRule>
  </conditionalFormatting>
  <conditionalFormatting sqref="AB50:AB53">
    <cfRule type="expression" dxfId="70" priority="97" stopIfTrue="1">
      <formula>AM50</formula>
    </cfRule>
  </conditionalFormatting>
  <conditionalFormatting sqref="AB50:AB53">
    <cfRule type="expression" dxfId="69" priority="94" stopIfTrue="1">
      <formula>AM50</formula>
    </cfRule>
  </conditionalFormatting>
  <conditionalFormatting sqref="AB50:AB53">
    <cfRule type="expression" dxfId="68" priority="92" stopIfTrue="1">
      <formula>AM50</formula>
    </cfRule>
  </conditionalFormatting>
  <conditionalFormatting sqref="AB56:AB59">
    <cfRule type="expression" dxfId="67" priority="90" stopIfTrue="1">
      <formula>AM56</formula>
    </cfRule>
  </conditionalFormatting>
  <conditionalFormatting sqref="AB56:AB59">
    <cfRule type="expression" dxfId="66" priority="87" stopIfTrue="1">
      <formula>AM56</formula>
    </cfRule>
  </conditionalFormatting>
  <conditionalFormatting sqref="AB56:AB59">
    <cfRule type="expression" dxfId="65" priority="85" stopIfTrue="1">
      <formula>AM56</formula>
    </cfRule>
  </conditionalFormatting>
  <conditionalFormatting sqref="AB14:AB17">
    <cfRule type="expression" dxfId="64" priority="40" stopIfTrue="1">
      <formula>AM14</formula>
    </cfRule>
  </conditionalFormatting>
  <conditionalFormatting sqref="AB14:AB17">
    <cfRule type="expression" dxfId="63" priority="37" stopIfTrue="1">
      <formula>AM14</formula>
    </cfRule>
  </conditionalFormatting>
  <conditionalFormatting sqref="AB14:AB17">
    <cfRule type="expression" dxfId="62" priority="35" stopIfTrue="1">
      <formula>AM14</formula>
    </cfRule>
  </conditionalFormatting>
  <conditionalFormatting sqref="AB20:AB23">
    <cfRule type="expression" dxfId="61" priority="33" stopIfTrue="1">
      <formula>AM20</formula>
    </cfRule>
  </conditionalFormatting>
  <conditionalFormatting sqref="AB20:AB23">
    <cfRule type="expression" dxfId="60" priority="30" stopIfTrue="1">
      <formula>AM20</formula>
    </cfRule>
  </conditionalFormatting>
  <conditionalFormatting sqref="AB20:AB23">
    <cfRule type="expression" dxfId="59" priority="28" stopIfTrue="1">
      <formula>AM20</formula>
    </cfRule>
  </conditionalFormatting>
  <conditionalFormatting sqref="AB26:AB29">
    <cfRule type="expression" dxfId="58" priority="24" stopIfTrue="1">
      <formula>AM26</formula>
    </cfRule>
  </conditionalFormatting>
  <conditionalFormatting sqref="AB26:AB29">
    <cfRule type="expression" dxfId="57" priority="21" stopIfTrue="1">
      <formula>AM26</formula>
    </cfRule>
  </conditionalFormatting>
  <conditionalFormatting sqref="AB26:AB29">
    <cfRule type="expression" dxfId="56" priority="19" stopIfTrue="1">
      <formula>AM26</formula>
    </cfRule>
  </conditionalFormatting>
  <conditionalFormatting sqref="AB32:AB35">
    <cfRule type="expression" dxfId="55" priority="17" stopIfTrue="1">
      <formula>AM32</formula>
    </cfRule>
  </conditionalFormatting>
  <conditionalFormatting sqref="AB32:AB35">
    <cfRule type="expression" dxfId="54" priority="14" stopIfTrue="1">
      <formula>AM32</formula>
    </cfRule>
  </conditionalFormatting>
  <conditionalFormatting sqref="AB32:AB35">
    <cfRule type="expression" dxfId="53" priority="12" stopIfTrue="1">
      <formula>AM32</formula>
    </cfRule>
  </conditionalFormatting>
  <conditionalFormatting sqref="AB38:AB41">
    <cfRule type="expression" dxfId="52" priority="8" stopIfTrue="1">
      <formula>AM38</formula>
    </cfRule>
  </conditionalFormatting>
  <conditionalFormatting sqref="AB38:AB41">
    <cfRule type="expression" dxfId="51" priority="5" stopIfTrue="1">
      <formula>AM38</formula>
    </cfRule>
  </conditionalFormatting>
  <conditionalFormatting sqref="AB38:AB41">
    <cfRule type="expression" dxfId="50" priority="3" stopIfTrue="1">
      <formula>AM38</formula>
    </cfRule>
  </conditionalFormatting>
  <conditionalFormatting sqref="C8:AA8 C14:AA14 C20:AA20 C26:AA26 C32:AA32 C38:AA38 C44:AA44 C50:AA50 C56:AA56">
    <cfRule type="cellIs" dxfId="49" priority="107" stopIfTrue="1" operator="equal">
      <formula>$AC8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2" manualBreakCount="2">
    <brk id="29" max="27" man="1"/>
    <brk id="53" max="2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7"/>
  <sheetViews>
    <sheetView zoomScaleNormal="100" workbookViewId="0">
      <pane xSplit="2" ySplit="5" topLeftCell="C6" activePane="bottomRight" state="frozen"/>
      <selection activeCell="Q1" sqref="Q1"/>
      <selection pane="topRight" activeCell="Q1" sqref="Q1"/>
      <selection pane="bottomLeft" activeCell="Q1" sqref="Q1"/>
      <selection pane="bottomRight" activeCell="Q1" sqref="Q1"/>
    </sheetView>
  </sheetViews>
  <sheetFormatPr defaultColWidth="9.140625" defaultRowHeight="15" x14ac:dyDescent="0.2"/>
  <cols>
    <col min="1" max="1" width="10.7109375" style="140" customWidth="1"/>
    <col min="2" max="2" width="7.7109375" style="140" customWidth="1"/>
    <col min="3" max="27" width="4.42578125" style="140" customWidth="1"/>
    <col min="28" max="28" width="11.7109375" style="140" customWidth="1"/>
    <col min="29" max="29" width="6.7109375" style="140" customWidth="1"/>
    <col min="30" max="16384" width="9.140625" style="140"/>
  </cols>
  <sheetData>
    <row r="1" spans="1:32" ht="21.95" customHeight="1" x14ac:dyDescent="0.2">
      <c r="A1" s="118" t="s">
        <v>15</v>
      </c>
      <c r="B1" s="135"/>
      <c r="C1" s="135"/>
      <c r="D1" s="135"/>
      <c r="E1" s="135"/>
      <c r="F1" s="136"/>
      <c r="G1" s="136"/>
      <c r="H1" s="136"/>
      <c r="I1" s="136"/>
      <c r="J1" s="136"/>
      <c r="K1" s="136"/>
      <c r="L1" s="136"/>
      <c r="M1" s="136"/>
      <c r="N1" s="136"/>
      <c r="O1" s="137"/>
      <c r="P1" s="156" t="s">
        <v>69</v>
      </c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38"/>
      <c r="AB1" s="139"/>
    </row>
    <row r="2" spans="1:32" ht="5.0999999999999996" customHeight="1" thickBot="1" x14ac:dyDescent="0.25">
      <c r="A2" s="120"/>
      <c r="B2" s="141"/>
      <c r="C2" s="141"/>
      <c r="D2" s="141"/>
      <c r="E2" s="141"/>
      <c r="F2" s="142"/>
      <c r="G2" s="142"/>
      <c r="H2" s="142"/>
      <c r="I2" s="142"/>
      <c r="J2" s="142"/>
      <c r="K2" s="142"/>
      <c r="L2" s="142"/>
      <c r="M2" s="142"/>
      <c r="N2" s="142"/>
      <c r="O2" s="143"/>
      <c r="P2" s="142"/>
      <c r="Q2" s="106"/>
      <c r="R2" s="106"/>
      <c r="S2" s="106"/>
      <c r="T2" s="106"/>
      <c r="U2" s="141"/>
      <c r="V2" s="106"/>
      <c r="W2" s="106"/>
      <c r="X2" s="141"/>
      <c r="Y2" s="141"/>
      <c r="Z2" s="141"/>
      <c r="AA2" s="141"/>
      <c r="AB2" s="144"/>
    </row>
    <row r="3" spans="1:32" ht="21.95" customHeight="1" thickBot="1" x14ac:dyDescent="0.25">
      <c r="A3" s="120" t="s">
        <v>0</v>
      </c>
      <c r="B3" s="121">
        <v>16</v>
      </c>
      <c r="C3" s="107" t="s">
        <v>23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43"/>
      <c r="P3" s="165" t="s">
        <v>24</v>
      </c>
      <c r="Q3" s="106"/>
      <c r="R3" s="106"/>
      <c r="S3" s="106"/>
      <c r="T3" s="106"/>
      <c r="U3" s="141"/>
      <c r="V3" s="106"/>
      <c r="W3" s="106"/>
      <c r="X3" s="141"/>
      <c r="Y3" s="141"/>
      <c r="Z3" s="141"/>
      <c r="AA3" s="141"/>
      <c r="AB3" s="144"/>
    </row>
    <row r="4" spans="1:32" ht="5.0999999999999996" customHeight="1" thickBot="1" x14ac:dyDescent="0.3">
      <c r="A4" s="122"/>
      <c r="B4" s="123"/>
      <c r="C4" s="124"/>
      <c r="D4" s="124"/>
      <c r="E4" s="124"/>
      <c r="F4" s="145"/>
      <c r="G4" s="145"/>
      <c r="H4" s="145"/>
      <c r="I4" s="145"/>
      <c r="J4" s="145"/>
      <c r="K4" s="145"/>
      <c r="L4" s="145"/>
      <c r="M4" s="145"/>
      <c r="N4" s="145"/>
      <c r="O4" s="125"/>
      <c r="P4" s="123"/>
      <c r="Q4" s="123"/>
      <c r="R4" s="123"/>
      <c r="S4" s="123"/>
      <c r="T4" s="123"/>
      <c r="U4" s="146"/>
      <c r="V4" s="123"/>
      <c r="W4" s="123"/>
      <c r="X4" s="146"/>
      <c r="Y4" s="146"/>
      <c r="Z4" s="146"/>
      <c r="AA4" s="146"/>
      <c r="AB4" s="147"/>
    </row>
    <row r="5" spans="1:32" s="157" customFormat="1" ht="114.95" customHeight="1" thickBot="1" x14ac:dyDescent="0.25">
      <c r="A5" s="126" t="s">
        <v>2</v>
      </c>
      <c r="B5" s="126" t="s">
        <v>3</v>
      </c>
      <c r="C5" s="166" t="s">
        <v>26</v>
      </c>
      <c r="D5" s="166" t="s">
        <v>27</v>
      </c>
      <c r="E5" s="166" t="s">
        <v>28</v>
      </c>
      <c r="F5" s="166" t="s">
        <v>29</v>
      </c>
      <c r="G5" s="166" t="s">
        <v>30</v>
      </c>
      <c r="H5" s="166" t="s">
        <v>63</v>
      </c>
      <c r="I5" s="166" t="s">
        <v>31</v>
      </c>
      <c r="J5" s="166" t="s">
        <v>34</v>
      </c>
      <c r="K5" s="166" t="s">
        <v>35</v>
      </c>
      <c r="L5" s="166" t="s">
        <v>20</v>
      </c>
      <c r="M5" s="166" t="s">
        <v>21</v>
      </c>
      <c r="N5" s="166" t="s">
        <v>36</v>
      </c>
      <c r="O5" s="166" t="s">
        <v>37</v>
      </c>
      <c r="P5" s="167" t="s">
        <v>38</v>
      </c>
      <c r="Q5" s="166" t="s">
        <v>39</v>
      </c>
      <c r="R5" s="167" t="s">
        <v>40</v>
      </c>
      <c r="S5" s="166" t="s">
        <v>41</v>
      </c>
      <c r="T5" s="166" t="s">
        <v>42</v>
      </c>
      <c r="U5" s="166" t="s">
        <v>61</v>
      </c>
      <c r="V5" s="166" t="s">
        <v>43</v>
      </c>
      <c r="W5" s="166" t="s">
        <v>44</v>
      </c>
      <c r="X5" s="166" t="s">
        <v>64</v>
      </c>
      <c r="Y5" s="166" t="s">
        <v>45</v>
      </c>
      <c r="Z5" s="166" t="s">
        <v>46</v>
      </c>
      <c r="AA5" s="95" t="s">
        <v>47</v>
      </c>
      <c r="AB5" s="126" t="s">
        <v>14</v>
      </c>
      <c r="AC5" s="115" t="s">
        <v>4</v>
      </c>
    </row>
    <row r="6" spans="1:32" s="149" customFormat="1" ht="15.6" customHeight="1" x14ac:dyDescent="0.2">
      <c r="A6" s="158"/>
      <c r="B6" s="127" t="s">
        <v>5</v>
      </c>
      <c r="C6" s="168"/>
      <c r="D6" s="186">
        <v>0</v>
      </c>
      <c r="E6" s="186">
        <v>0</v>
      </c>
      <c r="F6" s="186">
        <v>0</v>
      </c>
      <c r="G6" s="186">
        <v>0</v>
      </c>
      <c r="H6" s="186">
        <v>0</v>
      </c>
      <c r="I6" s="186">
        <v>0</v>
      </c>
      <c r="J6" s="186">
        <v>0</v>
      </c>
      <c r="K6" s="186">
        <v>0</v>
      </c>
      <c r="L6" s="186">
        <v>0</v>
      </c>
      <c r="M6" s="186">
        <v>0</v>
      </c>
      <c r="N6" s="186">
        <v>0</v>
      </c>
      <c r="O6" s="186">
        <v>0</v>
      </c>
      <c r="P6" s="186">
        <v>0</v>
      </c>
      <c r="Q6" s="186">
        <v>0</v>
      </c>
      <c r="R6" s="186">
        <v>0</v>
      </c>
      <c r="S6" s="186">
        <v>0</v>
      </c>
      <c r="T6" s="186">
        <v>0</v>
      </c>
      <c r="U6" s="186">
        <v>0</v>
      </c>
      <c r="V6" s="186">
        <v>0</v>
      </c>
      <c r="W6" s="186">
        <v>0</v>
      </c>
      <c r="X6" s="186">
        <v>0</v>
      </c>
      <c r="Y6" s="186">
        <v>0</v>
      </c>
      <c r="Z6" s="186">
        <v>1</v>
      </c>
      <c r="AA6" s="172">
        <v>0</v>
      </c>
      <c r="AB6" s="131" t="s">
        <v>6</v>
      </c>
      <c r="AC6" s="148"/>
      <c r="AD6" s="152"/>
      <c r="AE6" s="152"/>
      <c r="AF6" s="152"/>
    </row>
    <row r="7" spans="1:32" s="149" customFormat="1" ht="15.6" customHeight="1" x14ac:dyDescent="0.2">
      <c r="A7" s="128">
        <v>5.1100000000000003</v>
      </c>
      <c r="B7" s="129" t="s">
        <v>7</v>
      </c>
      <c r="C7" s="173">
        <v>0</v>
      </c>
      <c r="D7" s="187">
        <v>0</v>
      </c>
      <c r="E7" s="187">
        <v>0</v>
      </c>
      <c r="F7" s="187">
        <v>0</v>
      </c>
      <c r="G7" s="187">
        <v>0</v>
      </c>
      <c r="H7" s="187">
        <v>0</v>
      </c>
      <c r="I7" s="187">
        <v>0</v>
      </c>
      <c r="J7" s="187">
        <v>0</v>
      </c>
      <c r="K7" s="187">
        <v>0</v>
      </c>
      <c r="L7" s="187">
        <v>1</v>
      </c>
      <c r="M7" s="187">
        <v>0</v>
      </c>
      <c r="N7" s="187">
        <v>0</v>
      </c>
      <c r="O7" s="187">
        <v>0</v>
      </c>
      <c r="P7" s="187">
        <v>0</v>
      </c>
      <c r="Q7" s="187">
        <v>0</v>
      </c>
      <c r="R7" s="187">
        <v>0</v>
      </c>
      <c r="S7" s="187">
        <v>0</v>
      </c>
      <c r="T7" s="187">
        <v>0</v>
      </c>
      <c r="U7" s="187">
        <v>0</v>
      </c>
      <c r="V7" s="187">
        <v>0</v>
      </c>
      <c r="W7" s="187">
        <v>0</v>
      </c>
      <c r="X7" s="187">
        <v>0</v>
      </c>
      <c r="Y7" s="187">
        <v>0</v>
      </c>
      <c r="Z7" s="187">
        <v>0</v>
      </c>
      <c r="AA7" s="177"/>
      <c r="AB7" s="132">
        <f>SUM(C7:Z7)</f>
        <v>1</v>
      </c>
      <c r="AC7" s="116"/>
      <c r="AD7" s="152"/>
      <c r="AE7" s="152"/>
      <c r="AF7" s="152"/>
    </row>
    <row r="8" spans="1:32" s="149" customFormat="1" ht="15.6" customHeight="1" x14ac:dyDescent="0.2">
      <c r="A8" s="210" t="s">
        <v>48</v>
      </c>
      <c r="B8" s="129" t="s">
        <v>8</v>
      </c>
      <c r="C8" s="173">
        <f>C7</f>
        <v>0</v>
      </c>
      <c r="D8" s="188">
        <f t="shared" ref="D8:Z8" si="0">C8-D6+D7</f>
        <v>0</v>
      </c>
      <c r="E8" s="188">
        <f t="shared" si="0"/>
        <v>0</v>
      </c>
      <c r="F8" s="188">
        <f t="shared" si="0"/>
        <v>0</v>
      </c>
      <c r="G8" s="188">
        <f t="shared" si="0"/>
        <v>0</v>
      </c>
      <c r="H8" s="188">
        <f t="shared" si="0"/>
        <v>0</v>
      </c>
      <c r="I8" s="178">
        <f t="shared" si="0"/>
        <v>0</v>
      </c>
      <c r="J8" s="178">
        <f t="shared" si="0"/>
        <v>0</v>
      </c>
      <c r="K8" s="188">
        <f t="shared" si="0"/>
        <v>0</v>
      </c>
      <c r="L8" s="188">
        <f t="shared" si="0"/>
        <v>1</v>
      </c>
      <c r="M8" s="188">
        <f t="shared" si="0"/>
        <v>1</v>
      </c>
      <c r="N8" s="188">
        <f t="shared" si="0"/>
        <v>1</v>
      </c>
      <c r="O8" s="188">
        <f t="shared" si="0"/>
        <v>1</v>
      </c>
      <c r="P8" s="188">
        <f t="shared" si="0"/>
        <v>1</v>
      </c>
      <c r="Q8" s="188">
        <f t="shared" si="0"/>
        <v>1</v>
      </c>
      <c r="R8" s="188">
        <f t="shared" si="0"/>
        <v>1</v>
      </c>
      <c r="S8" s="188">
        <f t="shared" si="0"/>
        <v>1</v>
      </c>
      <c r="T8" s="188">
        <f t="shared" si="0"/>
        <v>1</v>
      </c>
      <c r="U8" s="188">
        <f t="shared" si="0"/>
        <v>1</v>
      </c>
      <c r="V8" s="188">
        <f t="shared" si="0"/>
        <v>1</v>
      </c>
      <c r="W8" s="188">
        <f t="shared" si="0"/>
        <v>1</v>
      </c>
      <c r="X8" s="188">
        <f t="shared" si="0"/>
        <v>1</v>
      </c>
      <c r="Y8" s="188">
        <f t="shared" si="0"/>
        <v>1</v>
      </c>
      <c r="Z8" s="188">
        <f t="shared" si="0"/>
        <v>0</v>
      </c>
      <c r="AA8" s="180">
        <f>Z8-AA6</f>
        <v>0</v>
      </c>
      <c r="AB8" s="133"/>
      <c r="AC8" s="108">
        <f>MAX(C8:AA8)</f>
        <v>1</v>
      </c>
      <c r="AD8" s="152"/>
      <c r="AE8" s="152"/>
      <c r="AF8" s="152"/>
    </row>
    <row r="9" spans="1:32" s="149" customFormat="1" ht="15.6" customHeight="1" x14ac:dyDescent="0.2">
      <c r="A9" s="211"/>
      <c r="B9" s="129" t="s">
        <v>9</v>
      </c>
      <c r="C9" s="202"/>
      <c r="D9" s="203"/>
      <c r="E9" s="203"/>
      <c r="F9" s="203"/>
      <c r="G9" s="203"/>
      <c r="H9" s="181">
        <v>5.2</v>
      </c>
      <c r="I9" s="203"/>
      <c r="J9" s="203"/>
      <c r="K9" s="203"/>
      <c r="L9" s="203"/>
      <c r="M9" s="181">
        <v>5.29</v>
      </c>
      <c r="N9" s="203"/>
      <c r="O9" s="203"/>
      <c r="P9" s="204"/>
      <c r="Q9" s="181">
        <v>5.34</v>
      </c>
      <c r="R9" s="203"/>
      <c r="S9" s="203"/>
      <c r="T9" s="203"/>
      <c r="U9" s="203"/>
      <c r="V9" s="181">
        <v>5.39</v>
      </c>
      <c r="W9" s="203"/>
      <c r="X9" s="203"/>
      <c r="Y9" s="203"/>
      <c r="Z9" s="203"/>
      <c r="AA9" s="205">
        <v>5.47</v>
      </c>
      <c r="AB9" s="134">
        <v>36</v>
      </c>
      <c r="AC9" s="116"/>
      <c r="AD9" s="152"/>
      <c r="AE9" s="152"/>
      <c r="AF9" s="152"/>
    </row>
    <row r="10" spans="1:32" s="149" customFormat="1" ht="15.6" customHeight="1" x14ac:dyDescent="0.2">
      <c r="A10" s="212"/>
      <c r="B10" s="130" t="s">
        <v>10</v>
      </c>
      <c r="C10" s="206">
        <v>5.1100000000000003</v>
      </c>
      <c r="D10" s="207"/>
      <c r="E10" s="207"/>
      <c r="F10" s="207"/>
      <c r="G10" s="207"/>
      <c r="H10" s="182">
        <f>H9</f>
        <v>5.2</v>
      </c>
      <c r="I10" s="207"/>
      <c r="J10" s="207"/>
      <c r="K10" s="207"/>
      <c r="L10" s="207"/>
      <c r="M10" s="182">
        <f>M9</f>
        <v>5.29</v>
      </c>
      <c r="N10" s="207"/>
      <c r="O10" s="207"/>
      <c r="P10" s="208"/>
      <c r="Q10" s="182">
        <f>Q9</f>
        <v>5.34</v>
      </c>
      <c r="R10" s="207"/>
      <c r="S10" s="207"/>
      <c r="T10" s="207"/>
      <c r="U10" s="207"/>
      <c r="V10" s="182">
        <f>V9</f>
        <v>5.39</v>
      </c>
      <c r="W10" s="207"/>
      <c r="X10" s="207"/>
      <c r="Y10" s="207"/>
      <c r="Z10" s="203"/>
      <c r="AA10" s="209"/>
      <c r="AB10" s="133"/>
      <c r="AC10" s="117"/>
      <c r="AD10" s="152"/>
      <c r="AE10" s="152"/>
      <c r="AF10" s="152"/>
    </row>
    <row r="11" spans="1:32" s="149" customFormat="1" ht="15.6" customHeight="1" thickBot="1" x14ac:dyDescent="0.25">
      <c r="A11" s="154">
        <v>219</v>
      </c>
      <c r="B11" s="154" t="s">
        <v>11</v>
      </c>
      <c r="C11" s="56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1"/>
      <c r="AB11" s="155"/>
      <c r="AC11" s="108"/>
      <c r="AD11" s="152"/>
      <c r="AE11" s="152"/>
      <c r="AF11" s="152"/>
    </row>
    <row r="12" spans="1:32" ht="15.6" customHeight="1" x14ac:dyDescent="0.2">
      <c r="A12" s="158"/>
      <c r="B12" s="127" t="s">
        <v>5</v>
      </c>
      <c r="C12" s="168"/>
      <c r="D12" s="186">
        <v>0</v>
      </c>
      <c r="E12" s="186">
        <v>0</v>
      </c>
      <c r="F12" s="186">
        <v>0</v>
      </c>
      <c r="G12" s="186">
        <v>0</v>
      </c>
      <c r="H12" s="186">
        <v>0</v>
      </c>
      <c r="I12" s="186">
        <v>0</v>
      </c>
      <c r="J12" s="186">
        <v>0</v>
      </c>
      <c r="K12" s="186">
        <v>0</v>
      </c>
      <c r="L12" s="186">
        <v>1</v>
      </c>
      <c r="M12" s="186">
        <v>0</v>
      </c>
      <c r="N12" s="186">
        <v>0</v>
      </c>
      <c r="O12" s="186">
        <v>1</v>
      </c>
      <c r="P12" s="186">
        <v>0</v>
      </c>
      <c r="Q12" s="186">
        <v>0</v>
      </c>
      <c r="R12" s="186">
        <v>1</v>
      </c>
      <c r="S12" s="186">
        <v>0</v>
      </c>
      <c r="T12" s="186">
        <v>0</v>
      </c>
      <c r="U12" s="186">
        <v>0</v>
      </c>
      <c r="V12" s="186">
        <v>0</v>
      </c>
      <c r="W12" s="186">
        <v>0</v>
      </c>
      <c r="X12" s="186">
        <v>1</v>
      </c>
      <c r="Y12" s="186">
        <v>0</v>
      </c>
      <c r="Z12" s="186">
        <v>3</v>
      </c>
      <c r="AA12" s="172">
        <v>9</v>
      </c>
      <c r="AB12" s="131" t="s">
        <v>6</v>
      </c>
      <c r="AC12" s="148"/>
      <c r="AD12" s="152"/>
      <c r="AE12" s="152"/>
      <c r="AF12" s="152"/>
    </row>
    <row r="13" spans="1:32" ht="15.6" customHeight="1" x14ac:dyDescent="0.2">
      <c r="A13" s="128">
        <v>6.03</v>
      </c>
      <c r="B13" s="129" t="s">
        <v>7</v>
      </c>
      <c r="C13" s="173">
        <v>2</v>
      </c>
      <c r="D13" s="187">
        <v>0</v>
      </c>
      <c r="E13" s="187">
        <v>0</v>
      </c>
      <c r="F13" s="187">
        <v>2</v>
      </c>
      <c r="G13" s="187">
        <v>0</v>
      </c>
      <c r="H13" s="187">
        <v>2</v>
      </c>
      <c r="I13" s="187">
        <v>6</v>
      </c>
      <c r="J13" s="187">
        <v>2</v>
      </c>
      <c r="K13" s="187">
        <v>0</v>
      </c>
      <c r="L13" s="187">
        <v>1</v>
      </c>
      <c r="M13" s="187">
        <v>0</v>
      </c>
      <c r="N13" s="187">
        <v>0</v>
      </c>
      <c r="O13" s="187">
        <v>0</v>
      </c>
      <c r="P13" s="187">
        <v>0</v>
      </c>
      <c r="Q13" s="187">
        <v>0</v>
      </c>
      <c r="R13" s="187">
        <v>0</v>
      </c>
      <c r="S13" s="187">
        <v>1</v>
      </c>
      <c r="T13" s="187">
        <v>0</v>
      </c>
      <c r="U13" s="187">
        <v>0</v>
      </c>
      <c r="V13" s="187">
        <v>0</v>
      </c>
      <c r="W13" s="187">
        <v>0</v>
      </c>
      <c r="X13" s="187">
        <v>0</v>
      </c>
      <c r="Y13" s="187">
        <v>0</v>
      </c>
      <c r="Z13" s="187">
        <v>0</v>
      </c>
      <c r="AA13" s="177"/>
      <c r="AB13" s="132">
        <f>SUM(C13:Z13)</f>
        <v>16</v>
      </c>
      <c r="AC13" s="116"/>
      <c r="AD13" s="152"/>
      <c r="AE13" s="152"/>
      <c r="AF13" s="152"/>
    </row>
    <row r="14" spans="1:32" ht="15.6" customHeight="1" x14ac:dyDescent="0.2">
      <c r="A14" s="210" t="s">
        <v>48</v>
      </c>
      <c r="B14" s="129" t="s">
        <v>8</v>
      </c>
      <c r="C14" s="173">
        <f>C13</f>
        <v>2</v>
      </c>
      <c r="D14" s="188">
        <f t="shared" ref="D14:Z14" si="1">C14-D12+D13</f>
        <v>2</v>
      </c>
      <c r="E14" s="188">
        <f t="shared" si="1"/>
        <v>2</v>
      </c>
      <c r="F14" s="188">
        <f t="shared" si="1"/>
        <v>4</v>
      </c>
      <c r="G14" s="188">
        <f t="shared" si="1"/>
        <v>4</v>
      </c>
      <c r="H14" s="188">
        <f t="shared" si="1"/>
        <v>6</v>
      </c>
      <c r="I14" s="178">
        <f t="shared" si="1"/>
        <v>12</v>
      </c>
      <c r="J14" s="178">
        <f t="shared" si="1"/>
        <v>14</v>
      </c>
      <c r="K14" s="188">
        <f t="shared" si="1"/>
        <v>14</v>
      </c>
      <c r="L14" s="188">
        <f t="shared" si="1"/>
        <v>14</v>
      </c>
      <c r="M14" s="188">
        <f t="shared" si="1"/>
        <v>14</v>
      </c>
      <c r="N14" s="188">
        <f t="shared" si="1"/>
        <v>14</v>
      </c>
      <c r="O14" s="188">
        <f t="shared" si="1"/>
        <v>13</v>
      </c>
      <c r="P14" s="188">
        <f t="shared" si="1"/>
        <v>13</v>
      </c>
      <c r="Q14" s="188">
        <f t="shared" si="1"/>
        <v>13</v>
      </c>
      <c r="R14" s="188">
        <f t="shared" si="1"/>
        <v>12</v>
      </c>
      <c r="S14" s="188">
        <f t="shared" si="1"/>
        <v>13</v>
      </c>
      <c r="T14" s="188">
        <f t="shared" si="1"/>
        <v>13</v>
      </c>
      <c r="U14" s="188">
        <f t="shared" si="1"/>
        <v>13</v>
      </c>
      <c r="V14" s="188">
        <f t="shared" si="1"/>
        <v>13</v>
      </c>
      <c r="W14" s="188">
        <f t="shared" si="1"/>
        <v>13</v>
      </c>
      <c r="X14" s="188">
        <f t="shared" si="1"/>
        <v>12</v>
      </c>
      <c r="Y14" s="188">
        <f t="shared" si="1"/>
        <v>12</v>
      </c>
      <c r="Z14" s="188">
        <f t="shared" si="1"/>
        <v>9</v>
      </c>
      <c r="AA14" s="180">
        <f>Z14-AA12</f>
        <v>0</v>
      </c>
      <c r="AB14" s="133"/>
      <c r="AC14" s="108">
        <f>MAX(C14:AA14)</f>
        <v>14</v>
      </c>
      <c r="AD14" s="152"/>
      <c r="AE14" s="152"/>
      <c r="AF14" s="152"/>
    </row>
    <row r="15" spans="1:32" ht="15.6" customHeight="1" x14ac:dyDescent="0.2">
      <c r="A15" s="211"/>
      <c r="B15" s="129" t="s">
        <v>9</v>
      </c>
      <c r="C15" s="202"/>
      <c r="D15" s="203"/>
      <c r="E15" s="203"/>
      <c r="F15" s="203"/>
      <c r="G15" s="203"/>
      <c r="H15" s="181">
        <v>6.11</v>
      </c>
      <c r="I15" s="203"/>
      <c r="J15" s="203"/>
      <c r="K15" s="203"/>
      <c r="L15" s="203"/>
      <c r="M15" s="181">
        <v>6.21</v>
      </c>
      <c r="N15" s="203"/>
      <c r="O15" s="203"/>
      <c r="P15" s="204"/>
      <c r="Q15" s="181">
        <v>6.26</v>
      </c>
      <c r="R15" s="203"/>
      <c r="S15" s="203"/>
      <c r="T15" s="203"/>
      <c r="U15" s="203"/>
      <c r="V15" s="181">
        <v>6.31</v>
      </c>
      <c r="W15" s="203"/>
      <c r="X15" s="203"/>
      <c r="Y15" s="203"/>
      <c r="Z15" s="203"/>
      <c r="AA15" s="205">
        <v>6.38</v>
      </c>
      <c r="AB15" s="134">
        <v>35</v>
      </c>
      <c r="AC15" s="116"/>
      <c r="AD15" s="152"/>
      <c r="AE15" s="152"/>
      <c r="AF15" s="152"/>
    </row>
    <row r="16" spans="1:32" ht="15.6" customHeight="1" x14ac:dyDescent="0.2">
      <c r="A16" s="212"/>
      <c r="B16" s="130" t="s">
        <v>10</v>
      </c>
      <c r="C16" s="206">
        <v>6.03</v>
      </c>
      <c r="D16" s="207"/>
      <c r="E16" s="207"/>
      <c r="F16" s="207"/>
      <c r="G16" s="207"/>
      <c r="H16" s="182">
        <f>H15</f>
        <v>6.11</v>
      </c>
      <c r="I16" s="207"/>
      <c r="J16" s="207"/>
      <c r="K16" s="207"/>
      <c r="L16" s="207"/>
      <c r="M16" s="182">
        <f>M15</f>
        <v>6.21</v>
      </c>
      <c r="N16" s="207"/>
      <c r="O16" s="207"/>
      <c r="P16" s="208"/>
      <c r="Q16" s="182">
        <f>Q15</f>
        <v>6.26</v>
      </c>
      <c r="R16" s="207"/>
      <c r="S16" s="207"/>
      <c r="T16" s="207"/>
      <c r="U16" s="207"/>
      <c r="V16" s="182">
        <f>V15</f>
        <v>6.31</v>
      </c>
      <c r="W16" s="207"/>
      <c r="X16" s="207"/>
      <c r="Y16" s="207"/>
      <c r="Z16" s="203"/>
      <c r="AA16" s="209"/>
      <c r="AB16" s="133"/>
      <c r="AC16" s="117"/>
      <c r="AD16" s="152"/>
      <c r="AE16" s="152"/>
      <c r="AF16" s="152"/>
    </row>
    <row r="17" spans="1:32" ht="15.6" customHeight="1" thickBot="1" x14ac:dyDescent="0.25">
      <c r="A17" s="154">
        <v>202</v>
      </c>
      <c r="B17" s="154" t="s">
        <v>11</v>
      </c>
      <c r="C17" s="56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1"/>
      <c r="AB17" s="155"/>
      <c r="AC17" s="108"/>
      <c r="AD17" s="152"/>
      <c r="AE17" s="152"/>
      <c r="AF17" s="152"/>
    </row>
    <row r="18" spans="1:32" ht="15.6" customHeight="1" x14ac:dyDescent="0.2">
      <c r="A18" s="158"/>
      <c r="B18" s="127" t="s">
        <v>5</v>
      </c>
      <c r="C18" s="168"/>
      <c r="D18" s="186">
        <v>0</v>
      </c>
      <c r="E18" s="186">
        <v>0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6">
        <v>0</v>
      </c>
      <c r="L18" s="186">
        <v>1</v>
      </c>
      <c r="M18" s="186">
        <v>0</v>
      </c>
      <c r="N18" s="186">
        <v>0</v>
      </c>
      <c r="O18" s="186">
        <v>0</v>
      </c>
      <c r="P18" s="186">
        <v>0</v>
      </c>
      <c r="Q18" s="186">
        <v>0</v>
      </c>
      <c r="R18" s="186">
        <v>2</v>
      </c>
      <c r="S18" s="186">
        <v>1</v>
      </c>
      <c r="T18" s="186">
        <v>1</v>
      </c>
      <c r="U18" s="186">
        <v>0</v>
      </c>
      <c r="V18" s="186">
        <v>1</v>
      </c>
      <c r="W18" s="186">
        <v>2</v>
      </c>
      <c r="X18" s="186">
        <v>0</v>
      </c>
      <c r="Y18" s="186">
        <v>0</v>
      </c>
      <c r="Z18" s="186">
        <v>7</v>
      </c>
      <c r="AA18" s="172">
        <v>2</v>
      </c>
      <c r="AB18" s="131" t="s">
        <v>6</v>
      </c>
      <c r="AC18" s="148"/>
      <c r="AD18" s="152"/>
      <c r="AE18" s="152"/>
      <c r="AF18" s="152"/>
    </row>
    <row r="19" spans="1:32" ht="15.6" customHeight="1" x14ac:dyDescent="0.2">
      <c r="A19" s="128">
        <v>12.44</v>
      </c>
      <c r="B19" s="129" t="s">
        <v>7</v>
      </c>
      <c r="C19" s="173">
        <v>1</v>
      </c>
      <c r="D19" s="187">
        <v>0</v>
      </c>
      <c r="E19" s="187">
        <v>0</v>
      </c>
      <c r="F19" s="187">
        <v>0</v>
      </c>
      <c r="G19" s="187">
        <v>1</v>
      </c>
      <c r="H19" s="187">
        <v>5</v>
      </c>
      <c r="I19" s="187">
        <v>6</v>
      </c>
      <c r="J19" s="187">
        <v>0</v>
      </c>
      <c r="K19" s="187">
        <v>0</v>
      </c>
      <c r="L19" s="187">
        <v>1</v>
      </c>
      <c r="M19" s="187">
        <v>1</v>
      </c>
      <c r="N19" s="187">
        <v>1</v>
      </c>
      <c r="O19" s="187">
        <v>0</v>
      </c>
      <c r="P19" s="187">
        <v>1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7">
        <v>0</v>
      </c>
      <c r="W19" s="187">
        <v>0</v>
      </c>
      <c r="X19" s="187">
        <v>0</v>
      </c>
      <c r="Y19" s="187">
        <v>0</v>
      </c>
      <c r="Z19" s="187">
        <v>0</v>
      </c>
      <c r="AA19" s="177"/>
      <c r="AB19" s="132">
        <f>SUM(C19:Z19)</f>
        <v>17</v>
      </c>
      <c r="AC19" s="116"/>
      <c r="AD19" s="152"/>
      <c r="AE19" s="152"/>
      <c r="AF19" s="152"/>
    </row>
    <row r="20" spans="1:32" ht="15.6" customHeight="1" x14ac:dyDescent="0.2">
      <c r="A20" s="210" t="s">
        <v>48</v>
      </c>
      <c r="B20" s="129" t="s">
        <v>8</v>
      </c>
      <c r="C20" s="173">
        <f>C19</f>
        <v>1</v>
      </c>
      <c r="D20" s="188">
        <f t="shared" ref="D20:Z20" si="2">C20-D18+D19</f>
        <v>1</v>
      </c>
      <c r="E20" s="188">
        <f t="shared" si="2"/>
        <v>1</v>
      </c>
      <c r="F20" s="188">
        <f t="shared" si="2"/>
        <v>1</v>
      </c>
      <c r="G20" s="188">
        <f t="shared" si="2"/>
        <v>2</v>
      </c>
      <c r="H20" s="188">
        <f t="shared" si="2"/>
        <v>7</v>
      </c>
      <c r="I20" s="178">
        <f t="shared" si="2"/>
        <v>13</v>
      </c>
      <c r="J20" s="178">
        <f t="shared" si="2"/>
        <v>13</v>
      </c>
      <c r="K20" s="188">
        <f t="shared" si="2"/>
        <v>13</v>
      </c>
      <c r="L20" s="188">
        <f t="shared" si="2"/>
        <v>13</v>
      </c>
      <c r="M20" s="188">
        <f t="shared" si="2"/>
        <v>14</v>
      </c>
      <c r="N20" s="188">
        <f t="shared" si="2"/>
        <v>15</v>
      </c>
      <c r="O20" s="188">
        <f t="shared" si="2"/>
        <v>15</v>
      </c>
      <c r="P20" s="188">
        <f t="shared" si="2"/>
        <v>16</v>
      </c>
      <c r="Q20" s="188">
        <f t="shared" si="2"/>
        <v>16</v>
      </c>
      <c r="R20" s="188">
        <f t="shared" si="2"/>
        <v>14</v>
      </c>
      <c r="S20" s="188">
        <f t="shared" si="2"/>
        <v>13</v>
      </c>
      <c r="T20" s="188">
        <f t="shared" si="2"/>
        <v>12</v>
      </c>
      <c r="U20" s="188">
        <f t="shared" si="2"/>
        <v>12</v>
      </c>
      <c r="V20" s="188">
        <f t="shared" si="2"/>
        <v>11</v>
      </c>
      <c r="W20" s="188">
        <f t="shared" si="2"/>
        <v>9</v>
      </c>
      <c r="X20" s="188">
        <f t="shared" si="2"/>
        <v>9</v>
      </c>
      <c r="Y20" s="188">
        <f t="shared" si="2"/>
        <v>9</v>
      </c>
      <c r="Z20" s="188">
        <f t="shared" si="2"/>
        <v>2</v>
      </c>
      <c r="AA20" s="180">
        <f>Z20-AA18</f>
        <v>0</v>
      </c>
      <c r="AB20" s="133"/>
      <c r="AC20" s="108">
        <f>MAX(C20:AA20)</f>
        <v>16</v>
      </c>
      <c r="AD20" s="152"/>
      <c r="AE20" s="152"/>
      <c r="AF20" s="152"/>
    </row>
    <row r="21" spans="1:32" ht="15.6" customHeight="1" x14ac:dyDescent="0.2">
      <c r="A21" s="211"/>
      <c r="B21" s="129" t="s">
        <v>9</v>
      </c>
      <c r="C21" s="202"/>
      <c r="D21" s="203"/>
      <c r="E21" s="203"/>
      <c r="F21" s="203"/>
      <c r="G21" s="203"/>
      <c r="H21" s="181">
        <v>12.5</v>
      </c>
      <c r="I21" s="203"/>
      <c r="J21" s="203"/>
      <c r="K21" s="203"/>
      <c r="L21" s="203"/>
      <c r="M21" s="181">
        <v>13.02</v>
      </c>
      <c r="N21" s="203"/>
      <c r="O21" s="203"/>
      <c r="P21" s="204"/>
      <c r="Q21" s="181">
        <v>13.07</v>
      </c>
      <c r="R21" s="203"/>
      <c r="S21" s="203"/>
      <c r="T21" s="203"/>
      <c r="U21" s="203"/>
      <c r="V21" s="181">
        <v>13.13</v>
      </c>
      <c r="W21" s="203"/>
      <c r="X21" s="203"/>
      <c r="Y21" s="203"/>
      <c r="Z21" s="203"/>
      <c r="AA21" s="205">
        <v>13.2</v>
      </c>
      <c r="AB21" s="134">
        <v>36</v>
      </c>
      <c r="AC21" s="116"/>
      <c r="AD21" s="152"/>
      <c r="AE21" s="152"/>
      <c r="AF21" s="152"/>
    </row>
    <row r="22" spans="1:32" ht="15.6" customHeight="1" x14ac:dyDescent="0.2">
      <c r="A22" s="212"/>
      <c r="B22" s="130" t="s">
        <v>10</v>
      </c>
      <c r="C22" s="206">
        <v>12.44</v>
      </c>
      <c r="D22" s="207"/>
      <c r="E22" s="207"/>
      <c r="F22" s="207"/>
      <c r="G22" s="207"/>
      <c r="H22" s="182">
        <f>H21</f>
        <v>12.5</v>
      </c>
      <c r="I22" s="207"/>
      <c r="J22" s="207"/>
      <c r="K22" s="207"/>
      <c r="L22" s="207"/>
      <c r="M22" s="182">
        <f>M21</f>
        <v>13.02</v>
      </c>
      <c r="N22" s="207"/>
      <c r="O22" s="207"/>
      <c r="P22" s="208"/>
      <c r="Q22" s="182">
        <f>Q21</f>
        <v>13.07</v>
      </c>
      <c r="R22" s="207"/>
      <c r="S22" s="207"/>
      <c r="T22" s="207"/>
      <c r="U22" s="207"/>
      <c r="V22" s="182">
        <f>V21</f>
        <v>13.13</v>
      </c>
      <c r="W22" s="207"/>
      <c r="X22" s="207"/>
      <c r="Y22" s="207"/>
      <c r="Z22" s="203"/>
      <c r="AA22" s="209"/>
      <c r="AB22" s="133"/>
      <c r="AC22" s="117"/>
      <c r="AD22" s="152"/>
      <c r="AE22" s="152"/>
      <c r="AF22" s="152"/>
    </row>
    <row r="23" spans="1:32" ht="15.6" customHeight="1" thickBot="1" x14ac:dyDescent="0.25">
      <c r="A23" s="154">
        <v>201</v>
      </c>
      <c r="B23" s="154" t="s">
        <v>11</v>
      </c>
      <c r="C23" s="56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1"/>
      <c r="AB23" s="155"/>
      <c r="AC23" s="108"/>
      <c r="AD23" s="152"/>
      <c r="AE23" s="152"/>
      <c r="AF23" s="152"/>
    </row>
    <row r="24" spans="1:32" ht="15.6" customHeight="1" x14ac:dyDescent="0.2">
      <c r="A24" s="158"/>
      <c r="B24" s="127" t="s">
        <v>5</v>
      </c>
      <c r="C24" s="168"/>
      <c r="D24" s="186">
        <v>0</v>
      </c>
      <c r="E24" s="186">
        <v>0</v>
      </c>
      <c r="F24" s="186">
        <v>0</v>
      </c>
      <c r="G24" s="186">
        <v>0</v>
      </c>
      <c r="H24" s="186">
        <v>0</v>
      </c>
      <c r="I24" s="186">
        <v>0</v>
      </c>
      <c r="J24" s="186">
        <v>0</v>
      </c>
      <c r="K24" s="186">
        <v>1</v>
      </c>
      <c r="L24" s="186">
        <v>1</v>
      </c>
      <c r="M24" s="186">
        <v>1</v>
      </c>
      <c r="N24" s="186">
        <v>3</v>
      </c>
      <c r="O24" s="186">
        <v>0</v>
      </c>
      <c r="P24" s="186">
        <v>0</v>
      </c>
      <c r="Q24" s="186">
        <v>1</v>
      </c>
      <c r="R24" s="186">
        <v>2</v>
      </c>
      <c r="S24" s="186">
        <v>0</v>
      </c>
      <c r="T24" s="186">
        <v>0</v>
      </c>
      <c r="U24" s="186">
        <v>3</v>
      </c>
      <c r="V24" s="186">
        <v>0</v>
      </c>
      <c r="W24" s="186">
        <v>3</v>
      </c>
      <c r="X24" s="186">
        <v>3</v>
      </c>
      <c r="Y24" s="186">
        <v>3</v>
      </c>
      <c r="Z24" s="186">
        <v>6</v>
      </c>
      <c r="AA24" s="172">
        <v>2</v>
      </c>
      <c r="AB24" s="131" t="s">
        <v>6</v>
      </c>
      <c r="AC24" s="148"/>
      <c r="AD24" s="152"/>
      <c r="AE24" s="152"/>
      <c r="AF24" s="152"/>
    </row>
    <row r="25" spans="1:32" ht="15.6" customHeight="1" x14ac:dyDescent="0.2">
      <c r="A25" s="128">
        <v>14.03</v>
      </c>
      <c r="B25" s="129" t="s">
        <v>7</v>
      </c>
      <c r="C25" s="173">
        <v>0</v>
      </c>
      <c r="D25" s="187">
        <v>0</v>
      </c>
      <c r="E25" s="187">
        <v>2</v>
      </c>
      <c r="F25" s="187">
        <v>1</v>
      </c>
      <c r="G25" s="187">
        <v>0</v>
      </c>
      <c r="H25" s="187">
        <v>4</v>
      </c>
      <c r="I25" s="187">
        <v>7</v>
      </c>
      <c r="J25" s="187">
        <v>1</v>
      </c>
      <c r="K25" s="187">
        <v>0</v>
      </c>
      <c r="L25" s="187">
        <v>0</v>
      </c>
      <c r="M25" s="187">
        <v>6</v>
      </c>
      <c r="N25" s="187">
        <v>0</v>
      </c>
      <c r="O25" s="187">
        <v>0</v>
      </c>
      <c r="P25" s="187">
        <v>2</v>
      </c>
      <c r="Q25" s="187">
        <v>0</v>
      </c>
      <c r="R25" s="187">
        <v>4</v>
      </c>
      <c r="S25" s="187">
        <v>2</v>
      </c>
      <c r="T25" s="187">
        <v>0</v>
      </c>
      <c r="U25" s="187">
        <v>0</v>
      </c>
      <c r="V25" s="187">
        <v>0</v>
      </c>
      <c r="W25" s="187">
        <v>0</v>
      </c>
      <c r="X25" s="187">
        <v>0</v>
      </c>
      <c r="Y25" s="187">
        <v>0</v>
      </c>
      <c r="Z25" s="187">
        <v>0</v>
      </c>
      <c r="AA25" s="177"/>
      <c r="AB25" s="132">
        <f>SUM(C25:Z25)</f>
        <v>29</v>
      </c>
      <c r="AC25" s="116"/>
      <c r="AD25" s="152"/>
      <c r="AE25" s="152"/>
      <c r="AF25" s="152"/>
    </row>
    <row r="26" spans="1:32" ht="15.6" customHeight="1" x14ac:dyDescent="0.2">
      <c r="A26" s="210" t="s">
        <v>48</v>
      </c>
      <c r="B26" s="129" t="s">
        <v>8</v>
      </c>
      <c r="C26" s="173">
        <f>C25</f>
        <v>0</v>
      </c>
      <c r="D26" s="188">
        <f t="shared" ref="D26:Z26" si="3">C26-D24+D25</f>
        <v>0</v>
      </c>
      <c r="E26" s="188">
        <f t="shared" si="3"/>
        <v>2</v>
      </c>
      <c r="F26" s="188">
        <f t="shared" si="3"/>
        <v>3</v>
      </c>
      <c r="G26" s="188">
        <f t="shared" si="3"/>
        <v>3</v>
      </c>
      <c r="H26" s="188">
        <f t="shared" si="3"/>
        <v>7</v>
      </c>
      <c r="I26" s="178">
        <f t="shared" si="3"/>
        <v>14</v>
      </c>
      <c r="J26" s="178">
        <f t="shared" si="3"/>
        <v>15</v>
      </c>
      <c r="K26" s="188">
        <f t="shared" si="3"/>
        <v>14</v>
      </c>
      <c r="L26" s="188">
        <f t="shared" si="3"/>
        <v>13</v>
      </c>
      <c r="M26" s="188">
        <f t="shared" si="3"/>
        <v>18</v>
      </c>
      <c r="N26" s="188">
        <f t="shared" si="3"/>
        <v>15</v>
      </c>
      <c r="O26" s="188">
        <f t="shared" si="3"/>
        <v>15</v>
      </c>
      <c r="P26" s="188">
        <f t="shared" si="3"/>
        <v>17</v>
      </c>
      <c r="Q26" s="188">
        <f t="shared" si="3"/>
        <v>16</v>
      </c>
      <c r="R26" s="188">
        <f t="shared" si="3"/>
        <v>18</v>
      </c>
      <c r="S26" s="188">
        <f t="shared" si="3"/>
        <v>20</v>
      </c>
      <c r="T26" s="188">
        <f t="shared" si="3"/>
        <v>20</v>
      </c>
      <c r="U26" s="188">
        <f t="shared" si="3"/>
        <v>17</v>
      </c>
      <c r="V26" s="188">
        <f t="shared" si="3"/>
        <v>17</v>
      </c>
      <c r="W26" s="188">
        <f t="shared" si="3"/>
        <v>14</v>
      </c>
      <c r="X26" s="188">
        <f t="shared" si="3"/>
        <v>11</v>
      </c>
      <c r="Y26" s="188">
        <f t="shared" si="3"/>
        <v>8</v>
      </c>
      <c r="Z26" s="188">
        <f t="shared" si="3"/>
        <v>2</v>
      </c>
      <c r="AA26" s="180">
        <f>Z26-AA24</f>
        <v>0</v>
      </c>
      <c r="AB26" s="133"/>
      <c r="AC26" s="108">
        <f>MAX(C26:AA26)</f>
        <v>20</v>
      </c>
      <c r="AD26" s="152"/>
      <c r="AE26" s="152"/>
      <c r="AF26" s="152"/>
    </row>
    <row r="27" spans="1:32" ht="15.6" customHeight="1" x14ac:dyDescent="0.2">
      <c r="A27" s="211"/>
      <c r="B27" s="129" t="s">
        <v>9</v>
      </c>
      <c r="C27" s="202"/>
      <c r="D27" s="203"/>
      <c r="E27" s="203"/>
      <c r="F27" s="203"/>
      <c r="G27" s="203"/>
      <c r="H27" s="181">
        <v>14.1</v>
      </c>
      <c r="I27" s="203"/>
      <c r="J27" s="203"/>
      <c r="K27" s="203"/>
      <c r="L27" s="203"/>
      <c r="M27" s="181">
        <v>14.18</v>
      </c>
      <c r="N27" s="203"/>
      <c r="O27" s="203"/>
      <c r="P27" s="204"/>
      <c r="Q27" s="181">
        <v>14.26</v>
      </c>
      <c r="R27" s="203"/>
      <c r="S27" s="203"/>
      <c r="T27" s="203"/>
      <c r="U27" s="203"/>
      <c r="V27" s="181">
        <v>14.31</v>
      </c>
      <c r="W27" s="203"/>
      <c r="X27" s="203"/>
      <c r="Y27" s="203"/>
      <c r="Z27" s="203"/>
      <c r="AA27" s="205">
        <v>14.38</v>
      </c>
      <c r="AB27" s="134">
        <v>35</v>
      </c>
      <c r="AC27" s="116"/>
      <c r="AD27" s="152"/>
      <c r="AE27" s="152"/>
      <c r="AF27" s="152"/>
    </row>
    <row r="28" spans="1:32" ht="15.6" customHeight="1" x14ac:dyDescent="0.2">
      <c r="A28" s="212"/>
      <c r="B28" s="130" t="s">
        <v>10</v>
      </c>
      <c r="C28" s="206">
        <v>14.03</v>
      </c>
      <c r="D28" s="207"/>
      <c r="E28" s="207"/>
      <c r="F28" s="207"/>
      <c r="G28" s="207"/>
      <c r="H28" s="182">
        <f>H27</f>
        <v>14.1</v>
      </c>
      <c r="I28" s="207"/>
      <c r="J28" s="207"/>
      <c r="K28" s="207"/>
      <c r="L28" s="207"/>
      <c r="M28" s="182">
        <f>M27</f>
        <v>14.18</v>
      </c>
      <c r="N28" s="207"/>
      <c r="O28" s="207"/>
      <c r="P28" s="208"/>
      <c r="Q28" s="182">
        <f>Q27</f>
        <v>14.26</v>
      </c>
      <c r="R28" s="207"/>
      <c r="S28" s="207"/>
      <c r="T28" s="207"/>
      <c r="U28" s="207"/>
      <c r="V28" s="182">
        <f>V27</f>
        <v>14.31</v>
      </c>
      <c r="W28" s="207"/>
      <c r="X28" s="207"/>
      <c r="Y28" s="207"/>
      <c r="Z28" s="203"/>
      <c r="AA28" s="209"/>
      <c r="AB28" s="133"/>
      <c r="AC28" s="117"/>
      <c r="AD28" s="152"/>
      <c r="AE28" s="152"/>
      <c r="AF28" s="152"/>
    </row>
    <row r="29" spans="1:32" ht="15.6" customHeight="1" thickBot="1" x14ac:dyDescent="0.25">
      <c r="A29" s="154">
        <v>201</v>
      </c>
      <c r="B29" s="154" t="s">
        <v>11</v>
      </c>
      <c r="C29" s="56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1"/>
      <c r="AB29" s="155"/>
      <c r="AC29" s="108"/>
      <c r="AD29" s="152"/>
      <c r="AE29" s="152"/>
      <c r="AF29" s="152"/>
    </row>
    <row r="30" spans="1:32" ht="15.6" customHeight="1" x14ac:dyDescent="0.2">
      <c r="A30" s="158"/>
      <c r="B30" s="127" t="s">
        <v>5</v>
      </c>
      <c r="C30" s="168"/>
      <c r="D30" s="186">
        <v>0</v>
      </c>
      <c r="E30" s="186">
        <v>0</v>
      </c>
      <c r="F30" s="186">
        <v>0</v>
      </c>
      <c r="G30" s="186">
        <v>0</v>
      </c>
      <c r="H30" s="186">
        <v>0</v>
      </c>
      <c r="I30" s="186">
        <v>0</v>
      </c>
      <c r="J30" s="186">
        <v>0</v>
      </c>
      <c r="K30" s="186">
        <v>0</v>
      </c>
      <c r="L30" s="186">
        <v>1</v>
      </c>
      <c r="M30" s="186">
        <v>2</v>
      </c>
      <c r="N30" s="186">
        <v>2</v>
      </c>
      <c r="O30" s="186">
        <v>1</v>
      </c>
      <c r="P30" s="186">
        <v>0</v>
      </c>
      <c r="Q30" s="186">
        <v>1</v>
      </c>
      <c r="R30" s="186">
        <v>1</v>
      </c>
      <c r="S30" s="186">
        <v>1</v>
      </c>
      <c r="T30" s="186">
        <v>0</v>
      </c>
      <c r="U30" s="186">
        <v>0</v>
      </c>
      <c r="V30" s="186">
        <v>6</v>
      </c>
      <c r="W30" s="186">
        <v>0</v>
      </c>
      <c r="X30" s="186">
        <v>0</v>
      </c>
      <c r="Y30" s="186">
        <v>0</v>
      </c>
      <c r="Z30" s="186">
        <v>1</v>
      </c>
      <c r="AA30" s="172">
        <v>0</v>
      </c>
      <c r="AB30" s="131" t="s">
        <v>6</v>
      </c>
      <c r="AC30" s="148"/>
      <c r="AD30" s="152"/>
      <c r="AE30" s="152"/>
      <c r="AF30" s="152"/>
    </row>
    <row r="31" spans="1:32" ht="15.6" customHeight="1" x14ac:dyDescent="0.2">
      <c r="A31" s="128">
        <v>17.09</v>
      </c>
      <c r="B31" s="129" t="s">
        <v>7</v>
      </c>
      <c r="C31" s="173">
        <v>1</v>
      </c>
      <c r="D31" s="187">
        <v>0</v>
      </c>
      <c r="E31" s="187">
        <v>2</v>
      </c>
      <c r="F31" s="187">
        <v>0</v>
      </c>
      <c r="G31" s="187">
        <v>1</v>
      </c>
      <c r="H31" s="187">
        <v>0</v>
      </c>
      <c r="I31" s="187">
        <v>1</v>
      </c>
      <c r="J31" s="187">
        <v>1</v>
      </c>
      <c r="K31" s="187">
        <v>3</v>
      </c>
      <c r="L31" s="187">
        <v>0</v>
      </c>
      <c r="M31" s="187">
        <v>2</v>
      </c>
      <c r="N31" s="187">
        <v>2</v>
      </c>
      <c r="O31" s="187">
        <v>3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7">
        <v>0</v>
      </c>
      <c r="W31" s="187">
        <v>0</v>
      </c>
      <c r="X31" s="187">
        <v>0</v>
      </c>
      <c r="Y31" s="187">
        <v>0</v>
      </c>
      <c r="Z31" s="187">
        <v>0</v>
      </c>
      <c r="AA31" s="177"/>
      <c r="AB31" s="132">
        <f>SUM(C31:Z31)</f>
        <v>16</v>
      </c>
      <c r="AC31" s="116"/>
      <c r="AD31" s="152"/>
      <c r="AE31" s="152"/>
      <c r="AF31" s="152"/>
    </row>
    <row r="32" spans="1:32" ht="15.6" customHeight="1" x14ac:dyDescent="0.2">
      <c r="A32" s="210" t="s">
        <v>48</v>
      </c>
      <c r="B32" s="129" t="s">
        <v>8</v>
      </c>
      <c r="C32" s="173">
        <f>C31</f>
        <v>1</v>
      </c>
      <c r="D32" s="188">
        <f t="shared" ref="D32:Z32" si="4">C32-D30+D31</f>
        <v>1</v>
      </c>
      <c r="E32" s="188">
        <f t="shared" si="4"/>
        <v>3</v>
      </c>
      <c r="F32" s="188">
        <f t="shared" si="4"/>
        <v>3</v>
      </c>
      <c r="G32" s="188">
        <f t="shared" si="4"/>
        <v>4</v>
      </c>
      <c r="H32" s="188">
        <f t="shared" si="4"/>
        <v>4</v>
      </c>
      <c r="I32" s="178">
        <f t="shared" si="4"/>
        <v>5</v>
      </c>
      <c r="J32" s="178">
        <f t="shared" si="4"/>
        <v>6</v>
      </c>
      <c r="K32" s="188">
        <f t="shared" si="4"/>
        <v>9</v>
      </c>
      <c r="L32" s="188">
        <f t="shared" si="4"/>
        <v>8</v>
      </c>
      <c r="M32" s="188">
        <f t="shared" si="4"/>
        <v>8</v>
      </c>
      <c r="N32" s="188">
        <f t="shared" si="4"/>
        <v>8</v>
      </c>
      <c r="O32" s="188">
        <f t="shared" si="4"/>
        <v>10</v>
      </c>
      <c r="P32" s="188">
        <f t="shared" si="4"/>
        <v>10</v>
      </c>
      <c r="Q32" s="188">
        <f t="shared" si="4"/>
        <v>9</v>
      </c>
      <c r="R32" s="188">
        <f t="shared" si="4"/>
        <v>8</v>
      </c>
      <c r="S32" s="188">
        <f t="shared" si="4"/>
        <v>7</v>
      </c>
      <c r="T32" s="188">
        <f t="shared" si="4"/>
        <v>7</v>
      </c>
      <c r="U32" s="188">
        <f t="shared" si="4"/>
        <v>7</v>
      </c>
      <c r="V32" s="188">
        <f t="shared" si="4"/>
        <v>1</v>
      </c>
      <c r="W32" s="188">
        <f t="shared" si="4"/>
        <v>1</v>
      </c>
      <c r="X32" s="188">
        <f t="shared" si="4"/>
        <v>1</v>
      </c>
      <c r="Y32" s="188">
        <f t="shared" si="4"/>
        <v>1</v>
      </c>
      <c r="Z32" s="188">
        <f t="shared" si="4"/>
        <v>0</v>
      </c>
      <c r="AA32" s="180">
        <f>Z32-AA30</f>
        <v>0</v>
      </c>
      <c r="AB32" s="133"/>
      <c r="AC32" s="108">
        <f>MAX(C32:AA32)</f>
        <v>10</v>
      </c>
      <c r="AD32" s="152"/>
      <c r="AE32" s="152"/>
      <c r="AF32" s="152"/>
    </row>
    <row r="33" spans="1:32" ht="15.6" customHeight="1" x14ac:dyDescent="0.2">
      <c r="A33" s="211"/>
      <c r="B33" s="129" t="s">
        <v>9</v>
      </c>
      <c r="C33" s="202"/>
      <c r="D33" s="203"/>
      <c r="E33" s="203"/>
      <c r="F33" s="203"/>
      <c r="G33" s="203"/>
      <c r="H33" s="181">
        <v>17.16</v>
      </c>
      <c r="I33" s="203"/>
      <c r="J33" s="203"/>
      <c r="K33" s="203"/>
      <c r="L33" s="203"/>
      <c r="M33" s="181">
        <v>17.25</v>
      </c>
      <c r="N33" s="203"/>
      <c r="O33" s="203"/>
      <c r="P33" s="204"/>
      <c r="Q33" s="181">
        <v>17.3</v>
      </c>
      <c r="R33" s="203"/>
      <c r="S33" s="203"/>
      <c r="T33" s="203"/>
      <c r="U33" s="203"/>
      <c r="V33" s="181">
        <v>17.38</v>
      </c>
      <c r="W33" s="203"/>
      <c r="X33" s="203"/>
      <c r="Y33" s="203"/>
      <c r="Z33" s="203"/>
      <c r="AA33" s="205">
        <v>17.46</v>
      </c>
      <c r="AB33" s="134">
        <v>37</v>
      </c>
      <c r="AC33" s="116"/>
      <c r="AD33" s="152"/>
      <c r="AE33" s="152"/>
      <c r="AF33" s="152"/>
    </row>
    <row r="34" spans="1:32" ht="15.6" customHeight="1" x14ac:dyDescent="0.2">
      <c r="A34" s="212"/>
      <c r="B34" s="130" t="s">
        <v>10</v>
      </c>
      <c r="C34" s="206">
        <v>17.09</v>
      </c>
      <c r="D34" s="207"/>
      <c r="E34" s="207"/>
      <c r="F34" s="207"/>
      <c r="G34" s="207"/>
      <c r="H34" s="182">
        <f>H33</f>
        <v>17.16</v>
      </c>
      <c r="I34" s="207"/>
      <c r="J34" s="207"/>
      <c r="K34" s="207"/>
      <c r="L34" s="207"/>
      <c r="M34" s="182">
        <f>M33</f>
        <v>17.25</v>
      </c>
      <c r="N34" s="207"/>
      <c r="O34" s="207"/>
      <c r="P34" s="208"/>
      <c r="Q34" s="182">
        <f>Q33</f>
        <v>17.3</v>
      </c>
      <c r="R34" s="207"/>
      <c r="S34" s="207"/>
      <c r="T34" s="207"/>
      <c r="U34" s="207"/>
      <c r="V34" s="182">
        <f>V33</f>
        <v>17.38</v>
      </c>
      <c r="W34" s="207"/>
      <c r="X34" s="207"/>
      <c r="Y34" s="207"/>
      <c r="Z34" s="203"/>
      <c r="AA34" s="209"/>
      <c r="AB34" s="133"/>
      <c r="AC34" s="117"/>
      <c r="AD34" s="152"/>
      <c r="AE34" s="152"/>
      <c r="AF34" s="152"/>
    </row>
    <row r="35" spans="1:32" ht="15.6" customHeight="1" thickBot="1" x14ac:dyDescent="0.25">
      <c r="A35" s="154">
        <v>201</v>
      </c>
      <c r="B35" s="154" t="s">
        <v>11</v>
      </c>
      <c r="C35" s="56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1"/>
      <c r="AB35" s="155"/>
      <c r="AC35" s="108"/>
      <c r="AD35" s="152"/>
      <c r="AE35" s="152"/>
      <c r="AF35" s="152"/>
    </row>
    <row r="36" spans="1:32" ht="15.6" customHeight="1" x14ac:dyDescent="0.2">
      <c r="A36" s="158"/>
      <c r="B36" s="127" t="s">
        <v>5</v>
      </c>
      <c r="C36" s="168"/>
      <c r="D36" s="186">
        <v>0</v>
      </c>
      <c r="E36" s="186">
        <v>0</v>
      </c>
      <c r="F36" s="186">
        <v>0</v>
      </c>
      <c r="G36" s="186">
        <v>0</v>
      </c>
      <c r="H36" s="186">
        <v>1</v>
      </c>
      <c r="I36" s="186">
        <v>0</v>
      </c>
      <c r="J36" s="186">
        <v>0</v>
      </c>
      <c r="K36" s="186">
        <v>0</v>
      </c>
      <c r="L36" s="186">
        <v>3</v>
      </c>
      <c r="M36" s="186">
        <v>2</v>
      </c>
      <c r="N36" s="186">
        <v>0</v>
      </c>
      <c r="O36" s="186">
        <v>2</v>
      </c>
      <c r="P36" s="186">
        <v>0</v>
      </c>
      <c r="Q36" s="186">
        <v>0</v>
      </c>
      <c r="R36" s="186">
        <v>1</v>
      </c>
      <c r="S36" s="186">
        <v>3</v>
      </c>
      <c r="T36" s="186">
        <v>0</v>
      </c>
      <c r="U36" s="186">
        <v>0</v>
      </c>
      <c r="V36" s="186">
        <v>0</v>
      </c>
      <c r="W36" s="186">
        <v>1</v>
      </c>
      <c r="X36" s="186">
        <v>1</v>
      </c>
      <c r="Y36" s="186">
        <v>0</v>
      </c>
      <c r="Z36" s="186">
        <v>4</v>
      </c>
      <c r="AA36" s="172">
        <v>2</v>
      </c>
      <c r="AB36" s="131" t="s">
        <v>6</v>
      </c>
      <c r="AC36" s="148"/>
      <c r="AD36" s="152"/>
      <c r="AE36" s="152"/>
      <c r="AF36" s="152"/>
    </row>
    <row r="37" spans="1:32" ht="15.6" customHeight="1" x14ac:dyDescent="0.2">
      <c r="A37" s="128">
        <v>18.04</v>
      </c>
      <c r="B37" s="129" t="s">
        <v>7</v>
      </c>
      <c r="C37" s="173">
        <v>1</v>
      </c>
      <c r="D37" s="187">
        <v>0</v>
      </c>
      <c r="E37" s="187">
        <v>1</v>
      </c>
      <c r="F37" s="187">
        <v>2</v>
      </c>
      <c r="G37" s="187">
        <v>0</v>
      </c>
      <c r="H37" s="187">
        <v>3</v>
      </c>
      <c r="I37" s="187">
        <v>4</v>
      </c>
      <c r="J37" s="187">
        <v>2</v>
      </c>
      <c r="K37" s="187">
        <v>1</v>
      </c>
      <c r="L37" s="187">
        <v>1</v>
      </c>
      <c r="M37" s="187">
        <v>0</v>
      </c>
      <c r="N37" s="187">
        <v>2</v>
      </c>
      <c r="O37" s="187">
        <v>0</v>
      </c>
      <c r="P37" s="187">
        <v>0</v>
      </c>
      <c r="Q37" s="187">
        <v>1</v>
      </c>
      <c r="R37" s="187">
        <v>0</v>
      </c>
      <c r="S37" s="187">
        <v>0</v>
      </c>
      <c r="T37" s="187">
        <v>0</v>
      </c>
      <c r="U37" s="187">
        <v>2</v>
      </c>
      <c r="V37" s="187">
        <v>0</v>
      </c>
      <c r="W37" s="187">
        <v>0</v>
      </c>
      <c r="X37" s="187">
        <v>0</v>
      </c>
      <c r="Y37" s="187">
        <v>0</v>
      </c>
      <c r="Z37" s="187">
        <v>0</v>
      </c>
      <c r="AA37" s="177"/>
      <c r="AB37" s="132">
        <f>SUM(C37:Z37)</f>
        <v>20</v>
      </c>
      <c r="AC37" s="116"/>
      <c r="AD37" s="152"/>
      <c r="AE37" s="152"/>
      <c r="AF37" s="152"/>
    </row>
    <row r="38" spans="1:32" ht="15.6" customHeight="1" x14ac:dyDescent="0.2">
      <c r="A38" s="210" t="s">
        <v>48</v>
      </c>
      <c r="B38" s="129" t="s">
        <v>8</v>
      </c>
      <c r="C38" s="173">
        <f>C37</f>
        <v>1</v>
      </c>
      <c r="D38" s="188">
        <f t="shared" ref="D38:Z38" si="5">C38-D36+D37</f>
        <v>1</v>
      </c>
      <c r="E38" s="188">
        <f t="shared" si="5"/>
        <v>2</v>
      </c>
      <c r="F38" s="188">
        <f t="shared" si="5"/>
        <v>4</v>
      </c>
      <c r="G38" s="188">
        <f t="shared" si="5"/>
        <v>4</v>
      </c>
      <c r="H38" s="188">
        <f t="shared" si="5"/>
        <v>6</v>
      </c>
      <c r="I38" s="178">
        <f t="shared" si="5"/>
        <v>10</v>
      </c>
      <c r="J38" s="178">
        <f t="shared" si="5"/>
        <v>12</v>
      </c>
      <c r="K38" s="188">
        <f t="shared" si="5"/>
        <v>13</v>
      </c>
      <c r="L38" s="188">
        <f t="shared" si="5"/>
        <v>11</v>
      </c>
      <c r="M38" s="188">
        <f t="shared" si="5"/>
        <v>9</v>
      </c>
      <c r="N38" s="188">
        <f t="shared" si="5"/>
        <v>11</v>
      </c>
      <c r="O38" s="188">
        <f t="shared" si="5"/>
        <v>9</v>
      </c>
      <c r="P38" s="188">
        <f t="shared" si="5"/>
        <v>9</v>
      </c>
      <c r="Q38" s="188">
        <f t="shared" si="5"/>
        <v>10</v>
      </c>
      <c r="R38" s="188">
        <f t="shared" si="5"/>
        <v>9</v>
      </c>
      <c r="S38" s="188">
        <f t="shared" si="5"/>
        <v>6</v>
      </c>
      <c r="T38" s="188">
        <f t="shared" si="5"/>
        <v>6</v>
      </c>
      <c r="U38" s="188">
        <f t="shared" si="5"/>
        <v>8</v>
      </c>
      <c r="V38" s="188">
        <f t="shared" si="5"/>
        <v>8</v>
      </c>
      <c r="W38" s="188">
        <f t="shared" si="5"/>
        <v>7</v>
      </c>
      <c r="X38" s="188">
        <f t="shared" si="5"/>
        <v>6</v>
      </c>
      <c r="Y38" s="188">
        <f t="shared" si="5"/>
        <v>6</v>
      </c>
      <c r="Z38" s="188">
        <f t="shared" si="5"/>
        <v>2</v>
      </c>
      <c r="AA38" s="180">
        <f>Z38-AA36</f>
        <v>0</v>
      </c>
      <c r="AB38" s="133"/>
      <c r="AC38" s="108">
        <f>MAX(C38:AA38)</f>
        <v>13</v>
      </c>
      <c r="AD38" s="152"/>
      <c r="AE38" s="152"/>
      <c r="AF38" s="152"/>
    </row>
    <row r="39" spans="1:32" ht="15.6" customHeight="1" x14ac:dyDescent="0.2">
      <c r="A39" s="211"/>
      <c r="B39" s="129" t="s">
        <v>9</v>
      </c>
      <c r="C39" s="202"/>
      <c r="D39" s="203"/>
      <c r="E39" s="203"/>
      <c r="F39" s="203"/>
      <c r="G39" s="203"/>
      <c r="H39" s="181">
        <v>18.12</v>
      </c>
      <c r="I39" s="203"/>
      <c r="J39" s="203"/>
      <c r="K39" s="203"/>
      <c r="L39" s="203"/>
      <c r="M39" s="181">
        <v>18.21</v>
      </c>
      <c r="N39" s="203"/>
      <c r="O39" s="203"/>
      <c r="P39" s="204"/>
      <c r="Q39" s="181">
        <v>18.260000000000002</v>
      </c>
      <c r="R39" s="203"/>
      <c r="S39" s="203"/>
      <c r="T39" s="203"/>
      <c r="U39" s="203"/>
      <c r="V39" s="181">
        <v>18.32</v>
      </c>
      <c r="W39" s="203"/>
      <c r="X39" s="203"/>
      <c r="Y39" s="203"/>
      <c r="Z39" s="203"/>
      <c r="AA39" s="205">
        <v>18.399999999999999</v>
      </c>
      <c r="AB39" s="134">
        <v>36</v>
      </c>
      <c r="AC39" s="116"/>
      <c r="AD39" s="152"/>
      <c r="AE39" s="152"/>
      <c r="AF39" s="152"/>
    </row>
    <row r="40" spans="1:32" ht="15.6" customHeight="1" x14ac:dyDescent="0.2">
      <c r="A40" s="212"/>
      <c r="B40" s="130" t="s">
        <v>10</v>
      </c>
      <c r="C40" s="206">
        <v>18.04</v>
      </c>
      <c r="D40" s="207"/>
      <c r="E40" s="207"/>
      <c r="F40" s="207"/>
      <c r="G40" s="207"/>
      <c r="H40" s="182">
        <f>H39</f>
        <v>18.12</v>
      </c>
      <c r="I40" s="207"/>
      <c r="J40" s="207"/>
      <c r="K40" s="207"/>
      <c r="L40" s="207"/>
      <c r="M40" s="182">
        <f>M39</f>
        <v>18.21</v>
      </c>
      <c r="N40" s="207"/>
      <c r="O40" s="207"/>
      <c r="P40" s="208"/>
      <c r="Q40" s="182">
        <f>Q39</f>
        <v>18.260000000000002</v>
      </c>
      <c r="R40" s="207"/>
      <c r="S40" s="207"/>
      <c r="T40" s="207"/>
      <c r="U40" s="207"/>
      <c r="V40" s="182">
        <f>V39</f>
        <v>18.32</v>
      </c>
      <c r="W40" s="207"/>
      <c r="X40" s="207"/>
      <c r="Y40" s="207"/>
      <c r="Z40" s="203"/>
      <c r="AA40" s="209"/>
      <c r="AB40" s="133"/>
      <c r="AC40" s="117"/>
      <c r="AD40" s="152"/>
      <c r="AE40" s="152"/>
      <c r="AF40" s="152"/>
    </row>
    <row r="41" spans="1:32" ht="15.6" customHeight="1" thickBot="1" x14ac:dyDescent="0.25">
      <c r="A41" s="154">
        <v>219</v>
      </c>
      <c r="B41" s="154" t="s">
        <v>11</v>
      </c>
      <c r="C41" s="56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1"/>
      <c r="AB41" s="155"/>
      <c r="AC41" s="108"/>
      <c r="AD41" s="152"/>
      <c r="AE41" s="152"/>
      <c r="AF41" s="152"/>
    </row>
    <row r="42" spans="1:32" ht="15.6" customHeight="1" x14ac:dyDescent="0.2">
      <c r="A42" s="158"/>
      <c r="B42" s="127" t="s">
        <v>5</v>
      </c>
      <c r="C42" s="168"/>
      <c r="D42" s="186">
        <v>0</v>
      </c>
      <c r="E42" s="186">
        <v>0</v>
      </c>
      <c r="F42" s="186">
        <v>0</v>
      </c>
      <c r="G42" s="186">
        <v>0</v>
      </c>
      <c r="H42" s="186">
        <v>0</v>
      </c>
      <c r="I42" s="186">
        <v>0</v>
      </c>
      <c r="J42" s="186">
        <v>0</v>
      </c>
      <c r="K42" s="186">
        <v>0</v>
      </c>
      <c r="L42" s="186">
        <v>0</v>
      </c>
      <c r="M42" s="186">
        <v>0</v>
      </c>
      <c r="N42" s="186">
        <v>0</v>
      </c>
      <c r="O42" s="186">
        <v>0</v>
      </c>
      <c r="P42" s="186">
        <v>0</v>
      </c>
      <c r="Q42" s="186">
        <v>6</v>
      </c>
      <c r="R42" s="186">
        <v>0</v>
      </c>
      <c r="S42" s="186">
        <v>1</v>
      </c>
      <c r="T42" s="186">
        <v>0</v>
      </c>
      <c r="U42" s="186">
        <v>0</v>
      </c>
      <c r="V42" s="186">
        <v>0</v>
      </c>
      <c r="W42" s="186">
        <v>0</v>
      </c>
      <c r="X42" s="186">
        <v>1</v>
      </c>
      <c r="Y42" s="186">
        <v>0</v>
      </c>
      <c r="Z42" s="186">
        <v>0</v>
      </c>
      <c r="AA42" s="172">
        <v>0</v>
      </c>
      <c r="AB42" s="131" t="s">
        <v>6</v>
      </c>
      <c r="AC42" s="148"/>
      <c r="AD42" s="152"/>
      <c r="AE42" s="152"/>
      <c r="AF42" s="152"/>
    </row>
    <row r="43" spans="1:32" ht="15.6" customHeight="1" x14ac:dyDescent="0.2">
      <c r="A43" s="128">
        <v>21.12</v>
      </c>
      <c r="B43" s="129" t="s">
        <v>7</v>
      </c>
      <c r="C43" s="173">
        <v>0</v>
      </c>
      <c r="D43" s="187">
        <v>0</v>
      </c>
      <c r="E43" s="187">
        <v>0</v>
      </c>
      <c r="F43" s="187">
        <v>0</v>
      </c>
      <c r="G43" s="187">
        <v>0</v>
      </c>
      <c r="H43" s="187">
        <v>0</v>
      </c>
      <c r="I43" s="187">
        <v>0</v>
      </c>
      <c r="J43" s="187">
        <v>0</v>
      </c>
      <c r="K43" s="187">
        <v>1</v>
      </c>
      <c r="L43" s="187">
        <v>0</v>
      </c>
      <c r="M43" s="187">
        <v>7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7">
        <v>0</v>
      </c>
      <c r="W43" s="187">
        <v>0</v>
      </c>
      <c r="X43" s="187">
        <v>0</v>
      </c>
      <c r="Y43" s="187">
        <v>0</v>
      </c>
      <c r="Z43" s="187">
        <v>0</v>
      </c>
      <c r="AA43" s="177"/>
      <c r="AB43" s="132">
        <f>SUM(C43:Z43)</f>
        <v>8</v>
      </c>
      <c r="AC43" s="116"/>
      <c r="AD43" s="152"/>
      <c r="AE43" s="152"/>
      <c r="AF43" s="152"/>
    </row>
    <row r="44" spans="1:32" ht="15.6" customHeight="1" x14ac:dyDescent="0.2">
      <c r="A44" s="210" t="s">
        <v>48</v>
      </c>
      <c r="B44" s="129" t="s">
        <v>8</v>
      </c>
      <c r="C44" s="173">
        <f>C43</f>
        <v>0</v>
      </c>
      <c r="D44" s="188">
        <f t="shared" ref="D44:Z44" si="6">C44-D42+D43</f>
        <v>0</v>
      </c>
      <c r="E44" s="188">
        <f t="shared" si="6"/>
        <v>0</v>
      </c>
      <c r="F44" s="188">
        <f t="shared" si="6"/>
        <v>0</v>
      </c>
      <c r="G44" s="188">
        <f t="shared" si="6"/>
        <v>0</v>
      </c>
      <c r="H44" s="188">
        <f t="shared" si="6"/>
        <v>0</v>
      </c>
      <c r="I44" s="178">
        <f t="shared" si="6"/>
        <v>0</v>
      </c>
      <c r="J44" s="178">
        <f t="shared" si="6"/>
        <v>0</v>
      </c>
      <c r="K44" s="188">
        <f t="shared" si="6"/>
        <v>1</v>
      </c>
      <c r="L44" s="188">
        <f t="shared" si="6"/>
        <v>1</v>
      </c>
      <c r="M44" s="188">
        <f t="shared" si="6"/>
        <v>8</v>
      </c>
      <c r="N44" s="188">
        <f t="shared" si="6"/>
        <v>8</v>
      </c>
      <c r="O44" s="188">
        <f t="shared" si="6"/>
        <v>8</v>
      </c>
      <c r="P44" s="188">
        <f t="shared" si="6"/>
        <v>8</v>
      </c>
      <c r="Q44" s="188">
        <f t="shared" si="6"/>
        <v>2</v>
      </c>
      <c r="R44" s="188">
        <f t="shared" si="6"/>
        <v>2</v>
      </c>
      <c r="S44" s="188">
        <f t="shared" si="6"/>
        <v>1</v>
      </c>
      <c r="T44" s="188">
        <f t="shared" si="6"/>
        <v>1</v>
      </c>
      <c r="U44" s="188">
        <f t="shared" si="6"/>
        <v>1</v>
      </c>
      <c r="V44" s="188">
        <f t="shared" si="6"/>
        <v>1</v>
      </c>
      <c r="W44" s="188">
        <f t="shared" si="6"/>
        <v>1</v>
      </c>
      <c r="X44" s="188">
        <f t="shared" si="6"/>
        <v>0</v>
      </c>
      <c r="Y44" s="188">
        <f t="shared" si="6"/>
        <v>0</v>
      </c>
      <c r="Z44" s="188">
        <f t="shared" si="6"/>
        <v>0</v>
      </c>
      <c r="AA44" s="180">
        <f>Z44-AA42</f>
        <v>0</v>
      </c>
      <c r="AB44" s="133"/>
      <c r="AC44" s="108">
        <f>MAX(C44:AA44)</f>
        <v>8</v>
      </c>
      <c r="AD44" s="152"/>
      <c r="AE44" s="152"/>
      <c r="AF44" s="152"/>
    </row>
    <row r="45" spans="1:32" ht="15.6" customHeight="1" x14ac:dyDescent="0.2">
      <c r="A45" s="211"/>
      <c r="B45" s="129" t="s">
        <v>9</v>
      </c>
      <c r="C45" s="202"/>
      <c r="D45" s="203"/>
      <c r="E45" s="203"/>
      <c r="F45" s="203"/>
      <c r="G45" s="203"/>
      <c r="H45" s="181">
        <v>21.2</v>
      </c>
      <c r="I45" s="203"/>
      <c r="J45" s="203"/>
      <c r="K45" s="203"/>
      <c r="L45" s="203"/>
      <c r="M45" s="181">
        <v>21.29</v>
      </c>
      <c r="N45" s="203"/>
      <c r="O45" s="203"/>
      <c r="P45" s="204"/>
      <c r="Q45" s="181">
        <v>21.34</v>
      </c>
      <c r="R45" s="203"/>
      <c r="S45" s="203"/>
      <c r="T45" s="203"/>
      <c r="U45" s="203"/>
      <c r="V45" s="181">
        <v>21.4</v>
      </c>
      <c r="W45" s="203"/>
      <c r="X45" s="203"/>
      <c r="Y45" s="203"/>
      <c r="Z45" s="203"/>
      <c r="AA45" s="205">
        <v>21.49</v>
      </c>
      <c r="AB45" s="134">
        <v>36</v>
      </c>
      <c r="AC45" s="116"/>
      <c r="AD45" s="152"/>
      <c r="AE45" s="152"/>
      <c r="AF45" s="152"/>
    </row>
    <row r="46" spans="1:32" ht="15.6" customHeight="1" x14ac:dyDescent="0.2">
      <c r="A46" s="212"/>
      <c r="B46" s="130" t="s">
        <v>10</v>
      </c>
      <c r="C46" s="206">
        <v>21.13</v>
      </c>
      <c r="D46" s="207"/>
      <c r="E46" s="207"/>
      <c r="F46" s="207"/>
      <c r="G46" s="207"/>
      <c r="H46" s="182">
        <f>H45</f>
        <v>21.2</v>
      </c>
      <c r="I46" s="207"/>
      <c r="J46" s="207"/>
      <c r="K46" s="207"/>
      <c r="L46" s="207"/>
      <c r="M46" s="182">
        <f>M45</f>
        <v>21.29</v>
      </c>
      <c r="N46" s="207"/>
      <c r="O46" s="207"/>
      <c r="P46" s="208"/>
      <c r="Q46" s="182">
        <f>Q45</f>
        <v>21.34</v>
      </c>
      <c r="R46" s="207"/>
      <c r="S46" s="207"/>
      <c r="T46" s="207"/>
      <c r="U46" s="207"/>
      <c r="V46" s="182">
        <f>V45</f>
        <v>21.4</v>
      </c>
      <c r="W46" s="207"/>
      <c r="X46" s="207"/>
      <c r="Y46" s="207"/>
      <c r="Z46" s="203"/>
      <c r="AA46" s="209"/>
      <c r="AB46" s="133"/>
      <c r="AC46" s="117"/>
      <c r="AD46" s="152"/>
      <c r="AE46" s="152"/>
      <c r="AF46" s="152"/>
    </row>
    <row r="47" spans="1:32" ht="15.6" customHeight="1" thickBot="1" x14ac:dyDescent="0.25">
      <c r="A47" s="154">
        <v>218</v>
      </c>
      <c r="B47" s="154" t="s">
        <v>11</v>
      </c>
      <c r="C47" s="56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1"/>
      <c r="AB47" s="155"/>
      <c r="AC47" s="108"/>
      <c r="AD47" s="152"/>
      <c r="AE47" s="152"/>
      <c r="AF47" s="152"/>
    </row>
    <row r="48" spans="1:32" ht="15.6" customHeight="1" x14ac:dyDescent="0.2">
      <c r="A48" s="158"/>
      <c r="B48" s="127" t="s">
        <v>5</v>
      </c>
      <c r="C48" s="168"/>
      <c r="D48" s="186">
        <v>0</v>
      </c>
      <c r="E48" s="186">
        <v>0</v>
      </c>
      <c r="F48" s="186">
        <v>0</v>
      </c>
      <c r="G48" s="186">
        <v>0</v>
      </c>
      <c r="H48" s="186">
        <v>0</v>
      </c>
      <c r="I48" s="186">
        <v>0</v>
      </c>
      <c r="J48" s="186">
        <v>0</v>
      </c>
      <c r="K48" s="186">
        <v>0</v>
      </c>
      <c r="L48" s="186">
        <v>0</v>
      </c>
      <c r="M48" s="186">
        <v>1</v>
      </c>
      <c r="N48" s="186">
        <v>1</v>
      </c>
      <c r="O48" s="186">
        <v>0</v>
      </c>
      <c r="P48" s="186">
        <v>0</v>
      </c>
      <c r="Q48" s="186">
        <v>0</v>
      </c>
      <c r="R48" s="186">
        <v>1</v>
      </c>
      <c r="S48" s="186">
        <v>1</v>
      </c>
      <c r="T48" s="186">
        <v>0</v>
      </c>
      <c r="U48" s="186">
        <v>0</v>
      </c>
      <c r="V48" s="186">
        <v>0</v>
      </c>
      <c r="W48" s="186">
        <v>0</v>
      </c>
      <c r="X48" s="186">
        <v>1</v>
      </c>
      <c r="Y48" s="186">
        <v>0</v>
      </c>
      <c r="Z48" s="186">
        <v>0</v>
      </c>
      <c r="AA48" s="172">
        <v>1</v>
      </c>
      <c r="AB48" s="131" t="s">
        <v>6</v>
      </c>
      <c r="AC48" s="148"/>
      <c r="AD48" s="152"/>
      <c r="AE48" s="152"/>
      <c r="AF48" s="152"/>
    </row>
    <row r="49" spans="1:32" ht="15.6" customHeight="1" x14ac:dyDescent="0.2">
      <c r="A49" s="128">
        <v>22.03</v>
      </c>
      <c r="B49" s="129" t="s">
        <v>7</v>
      </c>
      <c r="C49" s="173">
        <v>0</v>
      </c>
      <c r="D49" s="187">
        <v>0</v>
      </c>
      <c r="E49" s="187">
        <v>0</v>
      </c>
      <c r="F49" s="187">
        <v>0</v>
      </c>
      <c r="G49" s="187">
        <v>0</v>
      </c>
      <c r="H49" s="187">
        <v>0</v>
      </c>
      <c r="I49" s="187">
        <v>2</v>
      </c>
      <c r="J49" s="187">
        <v>0</v>
      </c>
      <c r="K49" s="187">
        <v>2</v>
      </c>
      <c r="L49" s="187">
        <v>1</v>
      </c>
      <c r="M49" s="187">
        <v>0</v>
      </c>
      <c r="N49" s="187">
        <v>0</v>
      </c>
      <c r="O49" s="187">
        <v>0</v>
      </c>
      <c r="P49" s="187">
        <v>0</v>
      </c>
      <c r="Q49" s="187">
        <v>0</v>
      </c>
      <c r="R49" s="187">
        <v>1</v>
      </c>
      <c r="S49" s="187">
        <v>0</v>
      </c>
      <c r="T49" s="187">
        <v>0</v>
      </c>
      <c r="U49" s="187">
        <v>0</v>
      </c>
      <c r="V49" s="187">
        <v>0</v>
      </c>
      <c r="W49" s="187">
        <v>0</v>
      </c>
      <c r="X49" s="187">
        <v>0</v>
      </c>
      <c r="Y49" s="187">
        <v>0</v>
      </c>
      <c r="Z49" s="187">
        <v>0</v>
      </c>
      <c r="AA49" s="177"/>
      <c r="AB49" s="132">
        <f>SUM(C49:Z49)</f>
        <v>6</v>
      </c>
      <c r="AC49" s="116"/>
      <c r="AD49" s="152"/>
      <c r="AE49" s="152"/>
      <c r="AF49" s="152"/>
    </row>
    <row r="50" spans="1:32" ht="15.6" customHeight="1" x14ac:dyDescent="0.2">
      <c r="A50" s="210" t="s">
        <v>48</v>
      </c>
      <c r="B50" s="129" t="s">
        <v>8</v>
      </c>
      <c r="C50" s="173">
        <f>C49</f>
        <v>0</v>
      </c>
      <c r="D50" s="188">
        <f t="shared" ref="D50:Z50" si="7">C50-D48+D49</f>
        <v>0</v>
      </c>
      <c r="E50" s="188">
        <f t="shared" si="7"/>
        <v>0</v>
      </c>
      <c r="F50" s="188">
        <f t="shared" si="7"/>
        <v>0</v>
      </c>
      <c r="G50" s="188">
        <f t="shared" si="7"/>
        <v>0</v>
      </c>
      <c r="H50" s="188">
        <f t="shared" si="7"/>
        <v>0</v>
      </c>
      <c r="I50" s="178">
        <f t="shared" si="7"/>
        <v>2</v>
      </c>
      <c r="J50" s="178">
        <f t="shared" si="7"/>
        <v>2</v>
      </c>
      <c r="K50" s="188">
        <f t="shared" si="7"/>
        <v>4</v>
      </c>
      <c r="L50" s="188">
        <f t="shared" si="7"/>
        <v>5</v>
      </c>
      <c r="M50" s="188">
        <f t="shared" si="7"/>
        <v>4</v>
      </c>
      <c r="N50" s="188">
        <f t="shared" si="7"/>
        <v>3</v>
      </c>
      <c r="O50" s="188">
        <f t="shared" si="7"/>
        <v>3</v>
      </c>
      <c r="P50" s="188">
        <f t="shared" si="7"/>
        <v>3</v>
      </c>
      <c r="Q50" s="188">
        <f t="shared" si="7"/>
        <v>3</v>
      </c>
      <c r="R50" s="188">
        <f t="shared" si="7"/>
        <v>3</v>
      </c>
      <c r="S50" s="188">
        <f t="shared" si="7"/>
        <v>2</v>
      </c>
      <c r="T50" s="188">
        <f t="shared" si="7"/>
        <v>2</v>
      </c>
      <c r="U50" s="188">
        <f t="shared" si="7"/>
        <v>2</v>
      </c>
      <c r="V50" s="188">
        <f t="shared" si="7"/>
        <v>2</v>
      </c>
      <c r="W50" s="188">
        <f t="shared" si="7"/>
        <v>2</v>
      </c>
      <c r="X50" s="188">
        <f t="shared" si="7"/>
        <v>1</v>
      </c>
      <c r="Y50" s="188">
        <f t="shared" si="7"/>
        <v>1</v>
      </c>
      <c r="Z50" s="188">
        <f t="shared" si="7"/>
        <v>1</v>
      </c>
      <c r="AA50" s="180">
        <f>Z50-AA48</f>
        <v>0</v>
      </c>
      <c r="AB50" s="133"/>
      <c r="AC50" s="108">
        <f>MAX(C50:AA50)</f>
        <v>5</v>
      </c>
      <c r="AD50" s="152"/>
      <c r="AE50" s="152"/>
      <c r="AF50" s="152"/>
    </row>
    <row r="51" spans="1:32" ht="15.6" customHeight="1" x14ac:dyDescent="0.2">
      <c r="A51" s="211"/>
      <c r="B51" s="129" t="s">
        <v>9</v>
      </c>
      <c r="C51" s="202"/>
      <c r="D51" s="203"/>
      <c r="E51" s="203"/>
      <c r="F51" s="203"/>
      <c r="G51" s="203"/>
      <c r="H51" s="181">
        <v>22.11</v>
      </c>
      <c r="I51" s="203"/>
      <c r="J51" s="203"/>
      <c r="K51" s="203"/>
      <c r="L51" s="203"/>
      <c r="M51" s="181">
        <v>22.2</v>
      </c>
      <c r="N51" s="203"/>
      <c r="O51" s="203"/>
      <c r="P51" s="204"/>
      <c r="Q51" s="181">
        <v>22.26</v>
      </c>
      <c r="R51" s="203"/>
      <c r="S51" s="203"/>
      <c r="T51" s="203"/>
      <c r="U51" s="203"/>
      <c r="V51" s="181">
        <v>22.32</v>
      </c>
      <c r="W51" s="203"/>
      <c r="X51" s="203"/>
      <c r="Y51" s="203"/>
      <c r="Z51" s="203"/>
      <c r="AA51" s="205">
        <v>22.39</v>
      </c>
      <c r="AB51" s="134">
        <v>36</v>
      </c>
      <c r="AC51" s="116"/>
      <c r="AD51" s="152"/>
      <c r="AE51" s="152"/>
      <c r="AF51" s="152"/>
    </row>
    <row r="52" spans="1:32" ht="15.6" customHeight="1" x14ac:dyDescent="0.2">
      <c r="A52" s="212"/>
      <c r="B52" s="130" t="s">
        <v>10</v>
      </c>
      <c r="C52" s="206">
        <v>22.03</v>
      </c>
      <c r="D52" s="207"/>
      <c r="E52" s="207"/>
      <c r="F52" s="207"/>
      <c r="G52" s="207"/>
      <c r="H52" s="182">
        <f>H51</f>
        <v>22.11</v>
      </c>
      <c r="I52" s="207"/>
      <c r="J52" s="207"/>
      <c r="K52" s="207"/>
      <c r="L52" s="207"/>
      <c r="M52" s="182">
        <f>M51</f>
        <v>22.2</v>
      </c>
      <c r="N52" s="207"/>
      <c r="O52" s="207"/>
      <c r="P52" s="208"/>
      <c r="Q52" s="182">
        <f>Q51</f>
        <v>22.26</v>
      </c>
      <c r="R52" s="207"/>
      <c r="S52" s="207"/>
      <c r="T52" s="207"/>
      <c r="U52" s="207"/>
      <c r="V52" s="182">
        <f>V51</f>
        <v>22.32</v>
      </c>
      <c r="W52" s="207"/>
      <c r="X52" s="207"/>
      <c r="Y52" s="207"/>
      <c r="Z52" s="203"/>
      <c r="AA52" s="209"/>
      <c r="AB52" s="133"/>
      <c r="AC52" s="117"/>
      <c r="AD52" s="152"/>
      <c r="AE52" s="152"/>
      <c r="AF52" s="152"/>
    </row>
    <row r="53" spans="1:32" ht="15.6" customHeight="1" thickBot="1" x14ac:dyDescent="0.25">
      <c r="A53" s="154">
        <v>527</v>
      </c>
      <c r="B53" s="154" t="s">
        <v>11</v>
      </c>
      <c r="C53" s="56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1"/>
      <c r="AB53" s="155"/>
      <c r="AC53" s="108"/>
      <c r="AD53" s="152"/>
      <c r="AE53" s="152"/>
      <c r="AF53" s="152"/>
    </row>
    <row r="54" spans="1:32" s="152" customFormat="1" ht="15.6" customHeight="1" x14ac:dyDescent="0.2">
      <c r="A54" s="163" t="s">
        <v>12</v>
      </c>
      <c r="B54" s="159"/>
      <c r="C54" s="109"/>
      <c r="D54" s="110">
        <f t="shared" ref="D54:AA54" si="8">SUMIF($B6:$B53,"l. wys.",D6:D53)</f>
        <v>0</v>
      </c>
      <c r="E54" s="110">
        <f t="shared" si="8"/>
        <v>0</v>
      </c>
      <c r="F54" s="110">
        <f t="shared" si="8"/>
        <v>0</v>
      </c>
      <c r="G54" s="110">
        <f t="shared" si="8"/>
        <v>0</v>
      </c>
      <c r="H54" s="110">
        <f t="shared" si="8"/>
        <v>1</v>
      </c>
      <c r="I54" s="110">
        <f t="shared" si="8"/>
        <v>0</v>
      </c>
      <c r="J54" s="110">
        <f t="shared" si="8"/>
        <v>0</v>
      </c>
      <c r="K54" s="110">
        <f t="shared" si="8"/>
        <v>1</v>
      </c>
      <c r="L54" s="110">
        <f t="shared" si="8"/>
        <v>7</v>
      </c>
      <c r="M54" s="110">
        <f t="shared" si="8"/>
        <v>6</v>
      </c>
      <c r="N54" s="110">
        <f t="shared" si="8"/>
        <v>6</v>
      </c>
      <c r="O54" s="110">
        <f t="shared" si="8"/>
        <v>4</v>
      </c>
      <c r="P54" s="110">
        <f t="shared" si="8"/>
        <v>0</v>
      </c>
      <c r="Q54" s="110">
        <f t="shared" si="8"/>
        <v>8</v>
      </c>
      <c r="R54" s="110">
        <f t="shared" si="8"/>
        <v>8</v>
      </c>
      <c r="S54" s="110">
        <f t="shared" si="8"/>
        <v>7</v>
      </c>
      <c r="T54" s="110">
        <f t="shared" si="8"/>
        <v>1</v>
      </c>
      <c r="U54" s="110">
        <f t="shared" si="8"/>
        <v>3</v>
      </c>
      <c r="V54" s="110">
        <f t="shared" si="8"/>
        <v>7</v>
      </c>
      <c r="W54" s="110">
        <f t="shared" si="8"/>
        <v>6</v>
      </c>
      <c r="X54" s="110">
        <f t="shared" si="8"/>
        <v>7</v>
      </c>
      <c r="Y54" s="110">
        <f t="shared" si="8"/>
        <v>3</v>
      </c>
      <c r="Z54" s="110">
        <f t="shared" si="8"/>
        <v>22</v>
      </c>
      <c r="AA54" s="110">
        <f t="shared" si="8"/>
        <v>16</v>
      </c>
      <c r="AB54" s="150" t="str">
        <f>"Σ: "&amp;SUM(C54:AA54)</f>
        <v>Σ: 113</v>
      </c>
      <c r="AC54" s="151"/>
    </row>
    <row r="55" spans="1:32" s="152" customFormat="1" ht="15.6" customHeight="1" thickBot="1" x14ac:dyDescent="0.25">
      <c r="A55" s="164" t="s">
        <v>13</v>
      </c>
      <c r="B55" s="160"/>
      <c r="C55" s="111">
        <f t="shared" ref="C55:Z55" si="9">SUMIF($B6:$B53,"l. wsiad.",C6:C53)</f>
        <v>5</v>
      </c>
      <c r="D55" s="112">
        <f t="shared" si="9"/>
        <v>0</v>
      </c>
      <c r="E55" s="112">
        <f t="shared" si="9"/>
        <v>5</v>
      </c>
      <c r="F55" s="112">
        <f t="shared" si="9"/>
        <v>5</v>
      </c>
      <c r="G55" s="112">
        <f t="shared" si="9"/>
        <v>2</v>
      </c>
      <c r="H55" s="112">
        <f t="shared" si="9"/>
        <v>14</v>
      </c>
      <c r="I55" s="112">
        <f t="shared" si="9"/>
        <v>26</v>
      </c>
      <c r="J55" s="112">
        <f t="shared" si="9"/>
        <v>6</v>
      </c>
      <c r="K55" s="112">
        <f t="shared" si="9"/>
        <v>7</v>
      </c>
      <c r="L55" s="112">
        <f t="shared" si="9"/>
        <v>5</v>
      </c>
      <c r="M55" s="112">
        <f t="shared" si="9"/>
        <v>16</v>
      </c>
      <c r="N55" s="112">
        <f t="shared" si="9"/>
        <v>5</v>
      </c>
      <c r="O55" s="112">
        <f t="shared" si="9"/>
        <v>3</v>
      </c>
      <c r="P55" s="112">
        <f t="shared" si="9"/>
        <v>3</v>
      </c>
      <c r="Q55" s="112">
        <f t="shared" si="9"/>
        <v>1</v>
      </c>
      <c r="R55" s="112">
        <f t="shared" si="9"/>
        <v>5</v>
      </c>
      <c r="S55" s="112">
        <f t="shared" si="9"/>
        <v>3</v>
      </c>
      <c r="T55" s="112">
        <f t="shared" si="9"/>
        <v>0</v>
      </c>
      <c r="U55" s="112">
        <f t="shared" si="9"/>
        <v>2</v>
      </c>
      <c r="V55" s="112">
        <f t="shared" si="9"/>
        <v>0</v>
      </c>
      <c r="W55" s="112">
        <f t="shared" si="9"/>
        <v>0</v>
      </c>
      <c r="X55" s="112">
        <f t="shared" si="9"/>
        <v>0</v>
      </c>
      <c r="Y55" s="112">
        <f t="shared" si="9"/>
        <v>0</v>
      </c>
      <c r="Z55" s="112">
        <f t="shared" si="9"/>
        <v>0</v>
      </c>
      <c r="AA55" s="113"/>
      <c r="AB55" s="153" t="str">
        <f>"Σ: "&amp;SUM(C55:AA55)</f>
        <v>Σ: 113</v>
      </c>
      <c r="AC55" s="114"/>
    </row>
    <row r="56" spans="1:32" x14ac:dyDescent="0.2">
      <c r="A56" s="152"/>
      <c r="B56" s="152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61"/>
      <c r="AC56" s="152"/>
      <c r="AD56" s="152"/>
      <c r="AE56" s="152"/>
      <c r="AF56" s="152"/>
    </row>
    <row r="57" spans="1:32" x14ac:dyDescent="0.2">
      <c r="A57" s="152"/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62"/>
      <c r="AC57" s="162"/>
      <c r="AD57" s="152"/>
      <c r="AE57" s="152"/>
      <c r="AF57" s="152"/>
    </row>
    <row r="58" spans="1:32" x14ac:dyDescent="0.2">
      <c r="A58" s="152"/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</row>
    <row r="59" spans="1:32" x14ac:dyDescent="0.2">
      <c r="A59" s="152"/>
      <c r="B59" s="152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</row>
    <row r="60" spans="1:32" x14ac:dyDescent="0.2">
      <c r="A60" s="152"/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</row>
    <row r="61" spans="1:32" x14ac:dyDescent="0.2">
      <c r="A61" s="152"/>
      <c r="B61" s="152"/>
      <c r="C61" s="152"/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</row>
    <row r="62" spans="1:32" x14ac:dyDescent="0.2">
      <c r="A62" s="152"/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</row>
    <row r="63" spans="1:32" x14ac:dyDescent="0.2">
      <c r="A63" s="152"/>
      <c r="B63" s="152"/>
      <c r="C63" s="152"/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</row>
    <row r="64" spans="1:32" x14ac:dyDescent="0.2">
      <c r="A64" s="152"/>
      <c r="B64" s="152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</row>
    <row r="65" spans="1:32" x14ac:dyDescent="0.2">
      <c r="A65" s="152"/>
      <c r="B65" s="152"/>
      <c r="C65" s="152"/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</row>
    <row r="66" spans="1:32" x14ac:dyDescent="0.2">
      <c r="A66" s="152"/>
      <c r="B66" s="152"/>
      <c r="C66" s="152"/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</row>
    <row r="67" spans="1:32" x14ac:dyDescent="0.2">
      <c r="A67" s="152"/>
      <c r="B67" s="152"/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</row>
  </sheetData>
  <sheetProtection selectLockedCells="1" selectUnlockedCells="1"/>
  <mergeCells count="8">
    <mergeCell ref="A44:A46"/>
    <mergeCell ref="A50:A52"/>
    <mergeCell ref="A8:A10"/>
    <mergeCell ref="A14:A16"/>
    <mergeCell ref="A20:A22"/>
    <mergeCell ref="A26:A28"/>
    <mergeCell ref="A32:A34"/>
    <mergeCell ref="A38:A40"/>
  </mergeCells>
  <conditionalFormatting sqref="AB8:AB53">
    <cfRule type="expression" dxfId="48" priority="23" stopIfTrue="1">
      <formula>AM8</formula>
    </cfRule>
  </conditionalFormatting>
  <conditionalFormatting sqref="AB32:AB35">
    <cfRule type="expression" dxfId="47" priority="22" stopIfTrue="1">
      <formula>AM32</formula>
    </cfRule>
  </conditionalFormatting>
  <conditionalFormatting sqref="AB32:AB35">
    <cfRule type="expression" dxfId="46" priority="21" stopIfTrue="1">
      <formula>AM32</formula>
    </cfRule>
  </conditionalFormatting>
  <conditionalFormatting sqref="AB32:AB35">
    <cfRule type="expression" dxfId="45" priority="20" stopIfTrue="1">
      <formula>AM32</formula>
    </cfRule>
  </conditionalFormatting>
  <conditionalFormatting sqref="AB38:AB41">
    <cfRule type="expression" dxfId="44" priority="19" stopIfTrue="1">
      <formula>AM38</formula>
    </cfRule>
  </conditionalFormatting>
  <conditionalFormatting sqref="AB38:AB41">
    <cfRule type="expression" dxfId="43" priority="18" stopIfTrue="1">
      <formula>AM38</formula>
    </cfRule>
  </conditionalFormatting>
  <conditionalFormatting sqref="AB38:AB41">
    <cfRule type="expression" dxfId="42" priority="17" stopIfTrue="1">
      <formula>AM38</formula>
    </cfRule>
  </conditionalFormatting>
  <conditionalFormatting sqref="AB44:AB47">
    <cfRule type="expression" dxfId="41" priority="16" stopIfTrue="1">
      <formula>AM44</formula>
    </cfRule>
  </conditionalFormatting>
  <conditionalFormatting sqref="AB44:AB47">
    <cfRule type="expression" dxfId="40" priority="15" stopIfTrue="1">
      <formula>AM44</formula>
    </cfRule>
  </conditionalFormatting>
  <conditionalFormatting sqref="AB44:AB47">
    <cfRule type="expression" dxfId="39" priority="14" stopIfTrue="1">
      <formula>AM44</formula>
    </cfRule>
  </conditionalFormatting>
  <conditionalFormatting sqref="AB50:AB53">
    <cfRule type="expression" dxfId="38" priority="13" stopIfTrue="1">
      <formula>AM50</formula>
    </cfRule>
  </conditionalFormatting>
  <conditionalFormatting sqref="AB50:AB53">
    <cfRule type="expression" dxfId="37" priority="12" stopIfTrue="1">
      <formula>AM50</formula>
    </cfRule>
  </conditionalFormatting>
  <conditionalFormatting sqref="AB50:AB53">
    <cfRule type="expression" dxfId="36" priority="11" stopIfTrue="1">
      <formula>AM50</formula>
    </cfRule>
  </conditionalFormatting>
  <conditionalFormatting sqref="AB14:AB17">
    <cfRule type="expression" dxfId="35" priority="10" stopIfTrue="1">
      <formula>AM14</formula>
    </cfRule>
  </conditionalFormatting>
  <conditionalFormatting sqref="AB14:AB17">
    <cfRule type="expression" dxfId="34" priority="9" stopIfTrue="1">
      <formula>AM14</formula>
    </cfRule>
  </conditionalFormatting>
  <conditionalFormatting sqref="AB14:AB17">
    <cfRule type="expression" dxfId="33" priority="8" stopIfTrue="1">
      <formula>AM14</formula>
    </cfRule>
  </conditionalFormatting>
  <conditionalFormatting sqref="AB20:AB23">
    <cfRule type="expression" dxfId="32" priority="7" stopIfTrue="1">
      <formula>AM20</formula>
    </cfRule>
  </conditionalFormatting>
  <conditionalFormatting sqref="AB20:AB23">
    <cfRule type="expression" dxfId="31" priority="6" stopIfTrue="1">
      <formula>AM20</formula>
    </cfRule>
  </conditionalFormatting>
  <conditionalFormatting sqref="AB20:AB23">
    <cfRule type="expression" dxfId="30" priority="5" stopIfTrue="1">
      <formula>AM20</formula>
    </cfRule>
  </conditionalFormatting>
  <conditionalFormatting sqref="AB26:AB29">
    <cfRule type="expression" dxfId="29" priority="4" stopIfTrue="1">
      <formula>AM26</formula>
    </cfRule>
  </conditionalFormatting>
  <conditionalFormatting sqref="AB26:AB29">
    <cfRule type="expression" dxfId="28" priority="3" stopIfTrue="1">
      <formula>AM26</formula>
    </cfRule>
  </conditionalFormatting>
  <conditionalFormatting sqref="AB26:AB29">
    <cfRule type="expression" dxfId="27" priority="2" stopIfTrue="1">
      <formula>AM26</formula>
    </cfRule>
  </conditionalFormatting>
  <conditionalFormatting sqref="C8:AA8 C14:AA14 C20:AA20 C26:AA26 C32:AA32 C38:AA38 C44:AA44 C50:AA50">
    <cfRule type="cellIs" dxfId="26" priority="1" stopIfTrue="1" operator="equal">
      <formula>$AC8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2" manualBreakCount="2">
    <brk id="29" max="27" man="1"/>
    <brk id="53" max="2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3"/>
  <sheetViews>
    <sheetView zoomScaleNormal="100" workbookViewId="0">
      <pane xSplit="2" ySplit="5" topLeftCell="C6" activePane="bottomRight" state="frozen"/>
      <selection activeCell="Q1" sqref="Q1"/>
      <selection pane="topRight" activeCell="Q1" sqref="Q1"/>
      <selection pane="bottomLeft" activeCell="Q1" sqref="Q1"/>
      <selection pane="bottomRight" activeCell="Q1" sqref="Q1"/>
    </sheetView>
  </sheetViews>
  <sheetFormatPr defaultColWidth="9.140625" defaultRowHeight="15" x14ac:dyDescent="0.2"/>
  <cols>
    <col min="1" max="1" width="10.7109375" style="140" customWidth="1"/>
    <col min="2" max="2" width="7.7109375" style="140" customWidth="1"/>
    <col min="3" max="27" width="4.42578125" style="140" customWidth="1"/>
    <col min="28" max="28" width="11.7109375" style="140" customWidth="1"/>
    <col min="29" max="29" width="6.7109375" style="140" customWidth="1"/>
    <col min="30" max="16384" width="9.140625" style="140"/>
  </cols>
  <sheetData>
    <row r="1" spans="1:32" ht="21.95" customHeight="1" x14ac:dyDescent="0.2">
      <c r="A1" s="118" t="s">
        <v>15</v>
      </c>
      <c r="B1" s="135"/>
      <c r="C1" s="135"/>
      <c r="D1" s="135"/>
      <c r="E1" s="135"/>
      <c r="F1" s="136"/>
      <c r="G1" s="136"/>
      <c r="H1" s="136"/>
      <c r="I1" s="136"/>
      <c r="J1" s="136"/>
      <c r="K1" s="136"/>
      <c r="L1" s="136"/>
      <c r="M1" s="136"/>
      <c r="N1" s="136"/>
      <c r="O1" s="137"/>
      <c r="P1" s="156" t="s">
        <v>69</v>
      </c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38"/>
      <c r="AB1" s="139"/>
    </row>
    <row r="2" spans="1:32" ht="5.0999999999999996" customHeight="1" thickBot="1" x14ac:dyDescent="0.25">
      <c r="A2" s="120"/>
      <c r="B2" s="141"/>
      <c r="C2" s="141"/>
      <c r="D2" s="141"/>
      <c r="E2" s="141"/>
      <c r="F2" s="142"/>
      <c r="G2" s="142"/>
      <c r="H2" s="142"/>
      <c r="I2" s="142"/>
      <c r="J2" s="142"/>
      <c r="K2" s="142"/>
      <c r="L2" s="142"/>
      <c r="M2" s="142"/>
      <c r="N2" s="142"/>
      <c r="O2" s="143"/>
      <c r="P2" s="142"/>
      <c r="Q2" s="106"/>
      <c r="R2" s="106"/>
      <c r="S2" s="106"/>
      <c r="T2" s="106"/>
      <c r="U2" s="141"/>
      <c r="V2" s="106"/>
      <c r="W2" s="106"/>
      <c r="X2" s="141"/>
      <c r="Y2" s="141"/>
      <c r="Z2" s="141"/>
      <c r="AA2" s="141"/>
      <c r="AB2" s="144"/>
    </row>
    <row r="3" spans="1:32" ht="21.95" customHeight="1" thickBot="1" x14ac:dyDescent="0.25">
      <c r="A3" s="120" t="s">
        <v>0</v>
      </c>
      <c r="B3" s="121">
        <v>16</v>
      </c>
      <c r="C3" s="107" t="s">
        <v>23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43"/>
      <c r="P3" s="165" t="s">
        <v>25</v>
      </c>
      <c r="Q3" s="106"/>
      <c r="R3" s="106"/>
      <c r="S3" s="106"/>
      <c r="T3" s="106"/>
      <c r="U3" s="141"/>
      <c r="V3" s="106"/>
      <c r="W3" s="106"/>
      <c r="X3" s="141"/>
      <c r="Y3" s="141"/>
      <c r="Z3" s="141"/>
      <c r="AA3" s="141"/>
      <c r="AB3" s="144"/>
    </row>
    <row r="4" spans="1:32" ht="5.0999999999999996" customHeight="1" thickBot="1" x14ac:dyDescent="0.3">
      <c r="A4" s="122"/>
      <c r="B4" s="123"/>
      <c r="C4" s="124"/>
      <c r="D4" s="124"/>
      <c r="E4" s="124"/>
      <c r="F4" s="145"/>
      <c r="G4" s="145"/>
      <c r="H4" s="145"/>
      <c r="I4" s="145"/>
      <c r="J4" s="145"/>
      <c r="K4" s="145"/>
      <c r="L4" s="145"/>
      <c r="M4" s="145"/>
      <c r="N4" s="145"/>
      <c r="O4" s="125"/>
      <c r="P4" s="123"/>
      <c r="Q4" s="123"/>
      <c r="R4" s="123"/>
      <c r="S4" s="123"/>
      <c r="T4" s="123"/>
      <c r="U4" s="146"/>
      <c r="V4" s="123"/>
      <c r="W4" s="123"/>
      <c r="X4" s="146"/>
      <c r="Y4" s="146"/>
      <c r="Z4" s="146"/>
      <c r="AA4" s="146"/>
      <c r="AB4" s="147"/>
    </row>
    <row r="5" spans="1:32" s="157" customFormat="1" ht="114.95" customHeight="1" thickBot="1" x14ac:dyDescent="0.25">
      <c r="A5" s="126" t="s">
        <v>2</v>
      </c>
      <c r="B5" s="126" t="s">
        <v>3</v>
      </c>
      <c r="C5" s="97" t="s">
        <v>47</v>
      </c>
      <c r="D5" s="166" t="s">
        <v>49</v>
      </c>
      <c r="E5" s="166" t="s">
        <v>45</v>
      </c>
      <c r="F5" s="166" t="s">
        <v>60</v>
      </c>
      <c r="G5" s="166" t="s">
        <v>44</v>
      </c>
      <c r="H5" s="166" t="s">
        <v>43</v>
      </c>
      <c r="I5" s="166" t="s">
        <v>61</v>
      </c>
      <c r="J5" s="166" t="s">
        <v>42</v>
      </c>
      <c r="K5" s="166" t="s">
        <v>50</v>
      </c>
      <c r="L5" s="167" t="s">
        <v>40</v>
      </c>
      <c r="M5" s="166" t="s">
        <v>39</v>
      </c>
      <c r="N5" s="166" t="s">
        <v>53</v>
      </c>
      <c r="O5" s="166" t="s">
        <v>54</v>
      </c>
      <c r="P5" s="166" t="s">
        <v>55</v>
      </c>
      <c r="Q5" s="166" t="s">
        <v>16</v>
      </c>
      <c r="R5" s="166" t="s">
        <v>17</v>
      </c>
      <c r="S5" s="166" t="s">
        <v>18</v>
      </c>
      <c r="T5" s="166" t="s">
        <v>34</v>
      </c>
      <c r="U5" s="166" t="s">
        <v>31</v>
      </c>
      <c r="V5" s="166" t="s">
        <v>19</v>
      </c>
      <c r="W5" s="104" t="s">
        <v>62</v>
      </c>
      <c r="X5" s="94" t="s">
        <v>56</v>
      </c>
      <c r="Y5" s="94" t="s">
        <v>57</v>
      </c>
      <c r="Z5" s="166" t="s">
        <v>58</v>
      </c>
      <c r="AA5" s="166" t="s">
        <v>59</v>
      </c>
      <c r="AB5" s="126" t="s">
        <v>14</v>
      </c>
      <c r="AC5" s="115" t="s">
        <v>4</v>
      </c>
    </row>
    <row r="6" spans="1:32" s="149" customFormat="1" ht="15.6" customHeight="1" x14ac:dyDescent="0.2">
      <c r="A6" s="158"/>
      <c r="B6" s="127" t="s">
        <v>5</v>
      </c>
      <c r="C6" s="168"/>
      <c r="D6" s="186">
        <v>0</v>
      </c>
      <c r="E6" s="186">
        <v>0</v>
      </c>
      <c r="F6" s="186">
        <v>0</v>
      </c>
      <c r="G6" s="186">
        <v>0</v>
      </c>
      <c r="H6" s="186">
        <v>0</v>
      </c>
      <c r="I6" s="186">
        <v>0</v>
      </c>
      <c r="J6" s="186">
        <v>0</v>
      </c>
      <c r="K6" s="186">
        <v>0</v>
      </c>
      <c r="L6" s="186">
        <v>0</v>
      </c>
      <c r="M6" s="186">
        <v>1</v>
      </c>
      <c r="N6" s="186">
        <v>0</v>
      </c>
      <c r="O6" s="186">
        <v>1</v>
      </c>
      <c r="P6" s="186">
        <v>0</v>
      </c>
      <c r="Q6" s="186">
        <v>1</v>
      </c>
      <c r="R6" s="186">
        <v>1</v>
      </c>
      <c r="S6" s="186">
        <v>0</v>
      </c>
      <c r="T6" s="186">
        <v>2</v>
      </c>
      <c r="U6" s="186">
        <v>0</v>
      </c>
      <c r="V6" s="186">
        <v>0</v>
      </c>
      <c r="W6" s="186">
        <v>0</v>
      </c>
      <c r="X6" s="186">
        <v>0</v>
      </c>
      <c r="Y6" s="186">
        <v>0</v>
      </c>
      <c r="Z6" s="186">
        <v>0</v>
      </c>
      <c r="AA6" s="172">
        <v>0</v>
      </c>
      <c r="AB6" s="131" t="s">
        <v>6</v>
      </c>
      <c r="AC6" s="148"/>
      <c r="AD6" s="152"/>
      <c r="AE6" s="152"/>
      <c r="AF6" s="152"/>
    </row>
    <row r="7" spans="1:32" s="149" customFormat="1" ht="15.6" customHeight="1" x14ac:dyDescent="0.2">
      <c r="A7" s="128">
        <v>6.1</v>
      </c>
      <c r="B7" s="129" t="s">
        <v>7</v>
      </c>
      <c r="C7" s="173">
        <v>0</v>
      </c>
      <c r="D7" s="187">
        <v>1</v>
      </c>
      <c r="E7" s="187">
        <v>1</v>
      </c>
      <c r="F7" s="187">
        <v>0</v>
      </c>
      <c r="G7" s="187">
        <v>0</v>
      </c>
      <c r="H7" s="187">
        <v>1</v>
      </c>
      <c r="I7" s="187">
        <v>0</v>
      </c>
      <c r="J7" s="187">
        <v>0</v>
      </c>
      <c r="K7" s="187">
        <v>1</v>
      </c>
      <c r="L7" s="187">
        <v>1</v>
      </c>
      <c r="M7" s="187">
        <v>0</v>
      </c>
      <c r="N7" s="187">
        <v>0</v>
      </c>
      <c r="O7" s="187">
        <v>0</v>
      </c>
      <c r="P7" s="187">
        <v>0</v>
      </c>
      <c r="Q7" s="187">
        <v>0</v>
      </c>
      <c r="R7" s="187">
        <v>1</v>
      </c>
      <c r="S7" s="187">
        <v>0</v>
      </c>
      <c r="T7" s="187">
        <v>0</v>
      </c>
      <c r="U7" s="187">
        <v>0</v>
      </c>
      <c r="V7" s="187">
        <v>0</v>
      </c>
      <c r="W7" s="187">
        <v>0</v>
      </c>
      <c r="X7" s="187">
        <v>0</v>
      </c>
      <c r="Y7" s="187">
        <v>0</v>
      </c>
      <c r="Z7" s="187">
        <v>0</v>
      </c>
      <c r="AA7" s="177"/>
      <c r="AB7" s="132">
        <f>SUM(C7:Z7)</f>
        <v>6</v>
      </c>
      <c r="AC7" s="116"/>
      <c r="AD7" s="152"/>
      <c r="AE7" s="152"/>
      <c r="AF7" s="152"/>
    </row>
    <row r="8" spans="1:32" s="149" customFormat="1" ht="15.6" customHeight="1" x14ac:dyDescent="0.2">
      <c r="A8" s="210" t="s">
        <v>65</v>
      </c>
      <c r="B8" s="129" t="s">
        <v>8</v>
      </c>
      <c r="C8" s="173">
        <f>C7</f>
        <v>0</v>
      </c>
      <c r="D8" s="188">
        <f t="shared" ref="D8:Z8" si="0">C8-D6+D7</f>
        <v>1</v>
      </c>
      <c r="E8" s="188">
        <f t="shared" si="0"/>
        <v>2</v>
      </c>
      <c r="F8" s="188">
        <f t="shared" si="0"/>
        <v>2</v>
      </c>
      <c r="G8" s="188">
        <f t="shared" si="0"/>
        <v>2</v>
      </c>
      <c r="H8" s="188">
        <f t="shared" si="0"/>
        <v>3</v>
      </c>
      <c r="I8" s="178">
        <f t="shared" si="0"/>
        <v>3</v>
      </c>
      <c r="J8" s="179">
        <f t="shared" si="0"/>
        <v>3</v>
      </c>
      <c r="K8" s="179">
        <f t="shared" si="0"/>
        <v>4</v>
      </c>
      <c r="L8" s="179">
        <f t="shared" si="0"/>
        <v>5</v>
      </c>
      <c r="M8" s="188">
        <f t="shared" si="0"/>
        <v>4</v>
      </c>
      <c r="N8" s="188">
        <f t="shared" si="0"/>
        <v>4</v>
      </c>
      <c r="O8" s="188">
        <f t="shared" si="0"/>
        <v>3</v>
      </c>
      <c r="P8" s="188">
        <f t="shared" si="0"/>
        <v>3</v>
      </c>
      <c r="Q8" s="188">
        <f t="shared" si="0"/>
        <v>2</v>
      </c>
      <c r="R8" s="188">
        <f t="shared" si="0"/>
        <v>2</v>
      </c>
      <c r="S8" s="188">
        <f t="shared" si="0"/>
        <v>2</v>
      </c>
      <c r="T8" s="188">
        <f t="shared" si="0"/>
        <v>0</v>
      </c>
      <c r="U8" s="188">
        <f t="shared" si="0"/>
        <v>0</v>
      </c>
      <c r="V8" s="188">
        <f t="shared" si="0"/>
        <v>0</v>
      </c>
      <c r="W8" s="188">
        <f t="shared" si="0"/>
        <v>0</v>
      </c>
      <c r="X8" s="188">
        <f t="shared" si="0"/>
        <v>0</v>
      </c>
      <c r="Y8" s="188">
        <f t="shared" si="0"/>
        <v>0</v>
      </c>
      <c r="Z8" s="188">
        <f t="shared" si="0"/>
        <v>0</v>
      </c>
      <c r="AA8" s="180">
        <f>Z8-AA6</f>
        <v>0</v>
      </c>
      <c r="AB8" s="133"/>
      <c r="AC8" s="108">
        <f>MAX(C8:AA8)</f>
        <v>5</v>
      </c>
      <c r="AD8" s="152"/>
      <c r="AE8" s="152"/>
      <c r="AF8" s="152"/>
    </row>
    <row r="9" spans="1:32" s="149" customFormat="1" ht="15.6" customHeight="1" x14ac:dyDescent="0.2">
      <c r="A9" s="211"/>
      <c r="B9" s="129" t="s">
        <v>9</v>
      </c>
      <c r="C9" s="195"/>
      <c r="D9" s="196"/>
      <c r="E9" s="196"/>
      <c r="F9" s="196"/>
      <c r="G9" s="196"/>
      <c r="H9" s="181">
        <v>6.2</v>
      </c>
      <c r="I9" s="196"/>
      <c r="J9" s="197"/>
      <c r="K9" s="197"/>
      <c r="L9" s="197"/>
      <c r="M9" s="181">
        <v>6.25</v>
      </c>
      <c r="N9" s="196"/>
      <c r="O9" s="196"/>
      <c r="P9" s="196"/>
      <c r="Q9" s="181">
        <v>6.31</v>
      </c>
      <c r="R9" s="196"/>
      <c r="S9" s="196"/>
      <c r="T9" s="196"/>
      <c r="U9" s="196"/>
      <c r="V9" s="196"/>
      <c r="W9" s="181">
        <v>6.39</v>
      </c>
      <c r="X9" s="196"/>
      <c r="Y9" s="196"/>
      <c r="Z9" s="196"/>
      <c r="AA9" s="198">
        <v>6.44</v>
      </c>
      <c r="AB9" s="134">
        <v>34</v>
      </c>
      <c r="AC9" s="116"/>
      <c r="AD9" s="152"/>
      <c r="AE9" s="152"/>
      <c r="AF9" s="152"/>
    </row>
    <row r="10" spans="1:32" s="149" customFormat="1" ht="15.6" customHeight="1" x14ac:dyDescent="0.2">
      <c r="A10" s="212"/>
      <c r="B10" s="130" t="s">
        <v>10</v>
      </c>
      <c r="C10" s="199">
        <v>6.1</v>
      </c>
      <c r="D10" s="200"/>
      <c r="E10" s="200"/>
      <c r="F10" s="200"/>
      <c r="G10" s="200"/>
      <c r="H10" s="182">
        <f>H9</f>
        <v>6.2</v>
      </c>
      <c r="I10" s="200"/>
      <c r="J10" s="200"/>
      <c r="K10" s="200"/>
      <c r="L10" s="200"/>
      <c r="M10" s="182">
        <f>M9</f>
        <v>6.25</v>
      </c>
      <c r="N10" s="200"/>
      <c r="O10" s="200"/>
      <c r="P10" s="200"/>
      <c r="Q10" s="182">
        <f>Q9</f>
        <v>6.31</v>
      </c>
      <c r="R10" s="200"/>
      <c r="S10" s="200"/>
      <c r="T10" s="200"/>
      <c r="U10" s="200"/>
      <c r="V10" s="200"/>
      <c r="W10" s="182">
        <f>W9</f>
        <v>6.39</v>
      </c>
      <c r="X10" s="200"/>
      <c r="Y10" s="200"/>
      <c r="Z10" s="200"/>
      <c r="AA10" s="201"/>
      <c r="AB10" s="133"/>
      <c r="AC10" s="117"/>
      <c r="AD10" s="152"/>
      <c r="AE10" s="152"/>
      <c r="AF10" s="152"/>
    </row>
    <row r="11" spans="1:32" s="149" customFormat="1" ht="15.6" customHeight="1" thickBot="1" x14ac:dyDescent="0.25">
      <c r="A11" s="154">
        <v>219</v>
      </c>
      <c r="B11" s="154" t="s">
        <v>11</v>
      </c>
      <c r="C11" s="183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5"/>
      <c r="AB11" s="155"/>
      <c r="AC11" s="108"/>
      <c r="AD11" s="152"/>
      <c r="AE11" s="152"/>
      <c r="AF11" s="152"/>
    </row>
    <row r="12" spans="1:32" ht="15.6" customHeight="1" x14ac:dyDescent="0.2">
      <c r="A12" s="158"/>
      <c r="B12" s="127" t="s">
        <v>5</v>
      </c>
      <c r="C12" s="168"/>
      <c r="D12" s="186">
        <v>0</v>
      </c>
      <c r="E12" s="186">
        <v>0</v>
      </c>
      <c r="F12" s="186">
        <v>0</v>
      </c>
      <c r="G12" s="186">
        <v>0</v>
      </c>
      <c r="H12" s="186">
        <v>0</v>
      </c>
      <c r="I12" s="186">
        <v>0</v>
      </c>
      <c r="J12" s="186">
        <v>0</v>
      </c>
      <c r="K12" s="186">
        <v>2</v>
      </c>
      <c r="L12" s="186">
        <v>1</v>
      </c>
      <c r="M12" s="186">
        <v>0</v>
      </c>
      <c r="N12" s="186">
        <v>0</v>
      </c>
      <c r="O12" s="186">
        <v>1</v>
      </c>
      <c r="P12" s="186">
        <v>1</v>
      </c>
      <c r="Q12" s="186">
        <v>1</v>
      </c>
      <c r="R12" s="186">
        <v>0</v>
      </c>
      <c r="S12" s="186">
        <v>0</v>
      </c>
      <c r="T12" s="186">
        <v>0</v>
      </c>
      <c r="U12" s="186">
        <v>1</v>
      </c>
      <c r="V12" s="186">
        <v>1</v>
      </c>
      <c r="W12" s="186">
        <v>0</v>
      </c>
      <c r="X12" s="186">
        <v>0</v>
      </c>
      <c r="Y12" s="186">
        <v>0</v>
      </c>
      <c r="Z12" s="186">
        <v>0</v>
      </c>
      <c r="AA12" s="172">
        <v>0</v>
      </c>
      <c r="AB12" s="131" t="s">
        <v>6</v>
      </c>
      <c r="AC12" s="148"/>
      <c r="AD12" s="152"/>
      <c r="AE12" s="152"/>
      <c r="AF12" s="152"/>
    </row>
    <row r="13" spans="1:32" ht="15.6" customHeight="1" x14ac:dyDescent="0.2">
      <c r="A13" s="128">
        <v>7.1</v>
      </c>
      <c r="B13" s="129" t="s">
        <v>7</v>
      </c>
      <c r="C13" s="173">
        <v>2</v>
      </c>
      <c r="D13" s="187">
        <v>2</v>
      </c>
      <c r="E13" s="187">
        <v>0</v>
      </c>
      <c r="F13" s="187">
        <v>0</v>
      </c>
      <c r="G13" s="187">
        <v>1</v>
      </c>
      <c r="H13" s="187">
        <v>0</v>
      </c>
      <c r="I13" s="187">
        <v>0</v>
      </c>
      <c r="J13" s="187">
        <v>0</v>
      </c>
      <c r="K13" s="187">
        <v>0</v>
      </c>
      <c r="L13" s="187">
        <v>0</v>
      </c>
      <c r="M13" s="187">
        <v>0</v>
      </c>
      <c r="N13" s="187">
        <v>3</v>
      </c>
      <c r="O13" s="187">
        <v>0</v>
      </c>
      <c r="P13" s="187">
        <v>0</v>
      </c>
      <c r="Q13" s="187">
        <v>0</v>
      </c>
      <c r="R13" s="187">
        <v>0</v>
      </c>
      <c r="S13" s="187">
        <v>0</v>
      </c>
      <c r="T13" s="187">
        <v>0</v>
      </c>
      <c r="U13" s="187">
        <v>0</v>
      </c>
      <c r="V13" s="187">
        <v>0</v>
      </c>
      <c r="W13" s="187">
        <v>0</v>
      </c>
      <c r="X13" s="187">
        <v>0</v>
      </c>
      <c r="Y13" s="187">
        <v>0</v>
      </c>
      <c r="Z13" s="187">
        <v>0</v>
      </c>
      <c r="AA13" s="177"/>
      <c r="AB13" s="132">
        <f>SUM(C13:Z13)</f>
        <v>8</v>
      </c>
      <c r="AC13" s="116"/>
      <c r="AD13" s="152"/>
      <c r="AE13" s="152"/>
      <c r="AF13" s="152"/>
    </row>
    <row r="14" spans="1:32" ht="15.6" customHeight="1" x14ac:dyDescent="0.2">
      <c r="A14" s="210" t="s">
        <v>65</v>
      </c>
      <c r="B14" s="129" t="s">
        <v>8</v>
      </c>
      <c r="C14" s="173">
        <f>C13</f>
        <v>2</v>
      </c>
      <c r="D14" s="188">
        <f t="shared" ref="D14:Z14" si="1">C14-D12+D13</f>
        <v>4</v>
      </c>
      <c r="E14" s="188">
        <f t="shared" si="1"/>
        <v>4</v>
      </c>
      <c r="F14" s="188">
        <f t="shared" si="1"/>
        <v>4</v>
      </c>
      <c r="G14" s="188">
        <f t="shared" si="1"/>
        <v>5</v>
      </c>
      <c r="H14" s="188">
        <f t="shared" si="1"/>
        <v>5</v>
      </c>
      <c r="I14" s="178">
        <f t="shared" si="1"/>
        <v>5</v>
      </c>
      <c r="J14" s="179">
        <f t="shared" si="1"/>
        <v>5</v>
      </c>
      <c r="K14" s="179">
        <f t="shared" si="1"/>
        <v>3</v>
      </c>
      <c r="L14" s="179">
        <f t="shared" si="1"/>
        <v>2</v>
      </c>
      <c r="M14" s="188">
        <f t="shared" si="1"/>
        <v>2</v>
      </c>
      <c r="N14" s="188">
        <f t="shared" si="1"/>
        <v>5</v>
      </c>
      <c r="O14" s="188">
        <f t="shared" si="1"/>
        <v>4</v>
      </c>
      <c r="P14" s="188">
        <f t="shared" si="1"/>
        <v>3</v>
      </c>
      <c r="Q14" s="188">
        <f t="shared" si="1"/>
        <v>2</v>
      </c>
      <c r="R14" s="188">
        <f t="shared" si="1"/>
        <v>2</v>
      </c>
      <c r="S14" s="188">
        <f t="shared" si="1"/>
        <v>2</v>
      </c>
      <c r="T14" s="188">
        <f t="shared" si="1"/>
        <v>2</v>
      </c>
      <c r="U14" s="188">
        <f t="shared" si="1"/>
        <v>1</v>
      </c>
      <c r="V14" s="188">
        <f t="shared" si="1"/>
        <v>0</v>
      </c>
      <c r="W14" s="188">
        <f t="shared" si="1"/>
        <v>0</v>
      </c>
      <c r="X14" s="188">
        <f t="shared" si="1"/>
        <v>0</v>
      </c>
      <c r="Y14" s="188">
        <f t="shared" si="1"/>
        <v>0</v>
      </c>
      <c r="Z14" s="188">
        <f t="shared" si="1"/>
        <v>0</v>
      </c>
      <c r="AA14" s="180">
        <f>Z14-AA12</f>
        <v>0</v>
      </c>
      <c r="AB14" s="133"/>
      <c r="AC14" s="108">
        <f>MAX(C14:AA14)</f>
        <v>5</v>
      </c>
      <c r="AD14" s="152"/>
      <c r="AE14" s="152"/>
      <c r="AF14" s="152"/>
    </row>
    <row r="15" spans="1:32" ht="15.6" customHeight="1" x14ac:dyDescent="0.2">
      <c r="A15" s="211"/>
      <c r="B15" s="129" t="s">
        <v>9</v>
      </c>
      <c r="C15" s="195"/>
      <c r="D15" s="196"/>
      <c r="E15" s="196"/>
      <c r="F15" s="196"/>
      <c r="G15" s="196"/>
      <c r="H15" s="181">
        <v>7.2</v>
      </c>
      <c r="I15" s="196"/>
      <c r="J15" s="197"/>
      <c r="K15" s="197"/>
      <c r="L15" s="197"/>
      <c r="M15" s="181">
        <v>7.25</v>
      </c>
      <c r="N15" s="196"/>
      <c r="O15" s="196"/>
      <c r="P15" s="196"/>
      <c r="Q15" s="181">
        <v>7.29</v>
      </c>
      <c r="R15" s="196"/>
      <c r="S15" s="196"/>
      <c r="T15" s="196"/>
      <c r="U15" s="196"/>
      <c r="V15" s="196"/>
      <c r="W15" s="181">
        <v>7.37</v>
      </c>
      <c r="X15" s="196"/>
      <c r="Y15" s="196"/>
      <c r="Z15" s="196"/>
      <c r="AA15" s="198">
        <v>7.45</v>
      </c>
      <c r="AB15" s="134">
        <v>35</v>
      </c>
      <c r="AC15" s="116"/>
      <c r="AD15" s="152"/>
      <c r="AE15" s="152"/>
      <c r="AF15" s="152"/>
    </row>
    <row r="16" spans="1:32" ht="15.6" customHeight="1" x14ac:dyDescent="0.2">
      <c r="A16" s="212"/>
      <c r="B16" s="130" t="s">
        <v>10</v>
      </c>
      <c r="C16" s="199">
        <v>7.1</v>
      </c>
      <c r="D16" s="200"/>
      <c r="E16" s="200"/>
      <c r="F16" s="200"/>
      <c r="G16" s="200"/>
      <c r="H16" s="182">
        <f>H15</f>
        <v>7.2</v>
      </c>
      <c r="I16" s="200"/>
      <c r="J16" s="200"/>
      <c r="K16" s="200"/>
      <c r="L16" s="200"/>
      <c r="M16" s="182">
        <f>M15</f>
        <v>7.25</v>
      </c>
      <c r="N16" s="200"/>
      <c r="O16" s="200"/>
      <c r="P16" s="200"/>
      <c r="Q16" s="182">
        <f>Q15</f>
        <v>7.29</v>
      </c>
      <c r="R16" s="200"/>
      <c r="S16" s="200"/>
      <c r="T16" s="200"/>
      <c r="U16" s="200"/>
      <c r="V16" s="200"/>
      <c r="W16" s="182">
        <f>W15</f>
        <v>7.37</v>
      </c>
      <c r="X16" s="200"/>
      <c r="Y16" s="200"/>
      <c r="Z16" s="200"/>
      <c r="AA16" s="201"/>
      <c r="AB16" s="133"/>
      <c r="AC16" s="117"/>
      <c r="AD16" s="152"/>
      <c r="AE16" s="152"/>
      <c r="AF16" s="152"/>
    </row>
    <row r="17" spans="1:32" ht="15.6" customHeight="1" thickBot="1" x14ac:dyDescent="0.25">
      <c r="A17" s="154">
        <v>202</v>
      </c>
      <c r="B17" s="154" t="s">
        <v>11</v>
      </c>
      <c r="C17" s="183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5"/>
      <c r="AB17" s="155"/>
      <c r="AC17" s="108"/>
      <c r="AD17" s="152"/>
      <c r="AE17" s="152"/>
      <c r="AF17" s="152"/>
    </row>
    <row r="18" spans="1:32" ht="15.6" customHeight="1" x14ac:dyDescent="0.2">
      <c r="A18" s="158"/>
      <c r="B18" s="127" t="s">
        <v>5</v>
      </c>
      <c r="C18" s="168"/>
      <c r="D18" s="186">
        <v>0</v>
      </c>
      <c r="E18" s="186">
        <v>0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6">
        <v>0</v>
      </c>
      <c r="L18" s="186">
        <v>0</v>
      </c>
      <c r="M18" s="186">
        <v>0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1</v>
      </c>
      <c r="T18" s="186">
        <v>5</v>
      </c>
      <c r="U18" s="186">
        <v>2</v>
      </c>
      <c r="V18" s="186">
        <v>1</v>
      </c>
      <c r="W18" s="186">
        <v>0</v>
      </c>
      <c r="X18" s="186">
        <v>0</v>
      </c>
      <c r="Y18" s="186">
        <v>0</v>
      </c>
      <c r="Z18" s="186">
        <v>0</v>
      </c>
      <c r="AA18" s="172">
        <v>3</v>
      </c>
      <c r="AB18" s="131" t="s">
        <v>6</v>
      </c>
      <c r="AC18" s="148"/>
      <c r="AD18" s="152"/>
      <c r="AE18" s="152"/>
      <c r="AF18" s="152"/>
    </row>
    <row r="19" spans="1:32" ht="15.6" customHeight="1" x14ac:dyDescent="0.2">
      <c r="A19" s="128">
        <v>13.22</v>
      </c>
      <c r="B19" s="129" t="s">
        <v>7</v>
      </c>
      <c r="C19" s="173">
        <v>0</v>
      </c>
      <c r="D19" s="187">
        <v>2</v>
      </c>
      <c r="E19" s="187">
        <v>0</v>
      </c>
      <c r="F19" s="187">
        <v>0</v>
      </c>
      <c r="G19" s="187">
        <v>1</v>
      </c>
      <c r="H19" s="187">
        <v>0</v>
      </c>
      <c r="I19" s="187">
        <v>0</v>
      </c>
      <c r="J19" s="187">
        <v>0</v>
      </c>
      <c r="K19" s="187">
        <v>0</v>
      </c>
      <c r="L19" s="187">
        <v>0</v>
      </c>
      <c r="M19" s="187">
        <v>1</v>
      </c>
      <c r="N19" s="187">
        <v>1</v>
      </c>
      <c r="O19" s="187">
        <v>1</v>
      </c>
      <c r="P19" s="187">
        <v>0</v>
      </c>
      <c r="Q19" s="187">
        <v>1</v>
      </c>
      <c r="R19" s="187">
        <v>3</v>
      </c>
      <c r="S19" s="187">
        <v>0</v>
      </c>
      <c r="T19" s="187">
        <v>1</v>
      </c>
      <c r="U19" s="187">
        <v>0</v>
      </c>
      <c r="V19" s="187">
        <v>0</v>
      </c>
      <c r="W19" s="187">
        <v>0</v>
      </c>
      <c r="X19" s="187">
        <v>0</v>
      </c>
      <c r="Y19" s="187">
        <v>1</v>
      </c>
      <c r="Z19" s="187">
        <v>0</v>
      </c>
      <c r="AA19" s="177"/>
      <c r="AB19" s="132">
        <f>SUM(C19:Z19)</f>
        <v>12</v>
      </c>
      <c r="AC19" s="116"/>
      <c r="AD19" s="152"/>
      <c r="AE19" s="152"/>
      <c r="AF19" s="152"/>
    </row>
    <row r="20" spans="1:32" ht="15.6" customHeight="1" x14ac:dyDescent="0.2">
      <c r="A20" s="210" t="s">
        <v>65</v>
      </c>
      <c r="B20" s="129" t="s">
        <v>8</v>
      </c>
      <c r="C20" s="173">
        <f>C19</f>
        <v>0</v>
      </c>
      <c r="D20" s="188">
        <f t="shared" ref="D20:Z20" si="2">C20-D18+D19</f>
        <v>2</v>
      </c>
      <c r="E20" s="188">
        <f t="shared" si="2"/>
        <v>2</v>
      </c>
      <c r="F20" s="188">
        <f t="shared" si="2"/>
        <v>2</v>
      </c>
      <c r="G20" s="188">
        <f t="shared" si="2"/>
        <v>3</v>
      </c>
      <c r="H20" s="188">
        <f t="shared" si="2"/>
        <v>3</v>
      </c>
      <c r="I20" s="178">
        <f t="shared" si="2"/>
        <v>3</v>
      </c>
      <c r="J20" s="179">
        <f t="shared" si="2"/>
        <v>3</v>
      </c>
      <c r="K20" s="179">
        <f t="shared" si="2"/>
        <v>3</v>
      </c>
      <c r="L20" s="179">
        <f t="shared" si="2"/>
        <v>3</v>
      </c>
      <c r="M20" s="188">
        <f t="shared" si="2"/>
        <v>4</v>
      </c>
      <c r="N20" s="188">
        <f t="shared" si="2"/>
        <v>5</v>
      </c>
      <c r="O20" s="188">
        <f t="shared" si="2"/>
        <v>6</v>
      </c>
      <c r="P20" s="188">
        <f t="shared" si="2"/>
        <v>6</v>
      </c>
      <c r="Q20" s="188">
        <f t="shared" si="2"/>
        <v>7</v>
      </c>
      <c r="R20" s="188">
        <f t="shared" si="2"/>
        <v>10</v>
      </c>
      <c r="S20" s="188">
        <f t="shared" si="2"/>
        <v>9</v>
      </c>
      <c r="T20" s="188">
        <f t="shared" si="2"/>
        <v>5</v>
      </c>
      <c r="U20" s="188">
        <f t="shared" si="2"/>
        <v>3</v>
      </c>
      <c r="V20" s="188">
        <f t="shared" si="2"/>
        <v>2</v>
      </c>
      <c r="W20" s="188">
        <f t="shared" si="2"/>
        <v>2</v>
      </c>
      <c r="X20" s="188">
        <f t="shared" si="2"/>
        <v>2</v>
      </c>
      <c r="Y20" s="188">
        <f t="shared" si="2"/>
        <v>3</v>
      </c>
      <c r="Z20" s="188">
        <f t="shared" si="2"/>
        <v>3</v>
      </c>
      <c r="AA20" s="180">
        <f>Z20-AA18</f>
        <v>0</v>
      </c>
      <c r="AB20" s="133"/>
      <c r="AC20" s="108">
        <f>MAX(C20:AA20)</f>
        <v>10</v>
      </c>
      <c r="AD20" s="152"/>
      <c r="AE20" s="152"/>
      <c r="AF20" s="152"/>
    </row>
    <row r="21" spans="1:32" ht="15.6" customHeight="1" x14ac:dyDescent="0.2">
      <c r="A21" s="211"/>
      <c r="B21" s="129" t="s">
        <v>9</v>
      </c>
      <c r="C21" s="195"/>
      <c r="D21" s="196"/>
      <c r="E21" s="196"/>
      <c r="F21" s="196"/>
      <c r="G21" s="196"/>
      <c r="H21" s="181">
        <v>13.31</v>
      </c>
      <c r="I21" s="196"/>
      <c r="J21" s="197"/>
      <c r="K21" s="197"/>
      <c r="L21" s="197"/>
      <c r="M21" s="181">
        <v>13.34</v>
      </c>
      <c r="N21" s="196"/>
      <c r="O21" s="196"/>
      <c r="P21" s="196"/>
      <c r="Q21" s="181">
        <v>13.41</v>
      </c>
      <c r="R21" s="196"/>
      <c r="S21" s="196"/>
      <c r="T21" s="196"/>
      <c r="U21" s="196"/>
      <c r="V21" s="196"/>
      <c r="W21" s="181">
        <v>13.5</v>
      </c>
      <c r="X21" s="196"/>
      <c r="Y21" s="196"/>
      <c r="Z21" s="196"/>
      <c r="AA21" s="198">
        <v>13.56</v>
      </c>
      <c r="AB21" s="134">
        <v>34</v>
      </c>
      <c r="AC21" s="116"/>
      <c r="AD21" s="152"/>
      <c r="AE21" s="152"/>
      <c r="AF21" s="152"/>
    </row>
    <row r="22" spans="1:32" ht="15.6" customHeight="1" x14ac:dyDescent="0.2">
      <c r="A22" s="212"/>
      <c r="B22" s="130" t="s">
        <v>10</v>
      </c>
      <c r="C22" s="199">
        <v>13.22</v>
      </c>
      <c r="D22" s="200"/>
      <c r="E22" s="200"/>
      <c r="F22" s="200"/>
      <c r="G22" s="200"/>
      <c r="H22" s="182">
        <f>H21</f>
        <v>13.31</v>
      </c>
      <c r="I22" s="200"/>
      <c r="J22" s="200"/>
      <c r="K22" s="200"/>
      <c r="L22" s="200"/>
      <c r="M22" s="182">
        <f>M21</f>
        <v>13.34</v>
      </c>
      <c r="N22" s="200"/>
      <c r="O22" s="200"/>
      <c r="P22" s="200"/>
      <c r="Q22" s="182">
        <f>Q21</f>
        <v>13.41</v>
      </c>
      <c r="R22" s="200"/>
      <c r="S22" s="200"/>
      <c r="T22" s="200"/>
      <c r="U22" s="200"/>
      <c r="V22" s="200"/>
      <c r="W22" s="182">
        <f>W21</f>
        <v>13.5</v>
      </c>
      <c r="X22" s="200"/>
      <c r="Y22" s="200"/>
      <c r="Z22" s="200"/>
      <c r="AA22" s="201"/>
      <c r="AB22" s="133"/>
      <c r="AC22" s="117"/>
      <c r="AD22" s="152"/>
      <c r="AE22" s="152"/>
      <c r="AF22" s="152"/>
    </row>
    <row r="23" spans="1:32" ht="15.6" customHeight="1" thickBot="1" x14ac:dyDescent="0.25">
      <c r="A23" s="154">
        <v>201</v>
      </c>
      <c r="B23" s="154" t="s">
        <v>11</v>
      </c>
      <c r="C23" s="183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5"/>
      <c r="AB23" s="155"/>
      <c r="AC23" s="108"/>
      <c r="AD23" s="152"/>
      <c r="AE23" s="152"/>
      <c r="AF23" s="152"/>
    </row>
    <row r="24" spans="1:32" ht="15.6" customHeight="1" x14ac:dyDescent="0.2">
      <c r="A24" s="158"/>
      <c r="B24" s="127" t="s">
        <v>5</v>
      </c>
      <c r="C24" s="168"/>
      <c r="D24" s="186">
        <v>0</v>
      </c>
      <c r="E24" s="186">
        <v>0</v>
      </c>
      <c r="F24" s="186">
        <v>4</v>
      </c>
      <c r="G24" s="186">
        <v>0</v>
      </c>
      <c r="H24" s="186">
        <v>0</v>
      </c>
      <c r="I24" s="186">
        <v>1</v>
      </c>
      <c r="J24" s="186">
        <v>0</v>
      </c>
      <c r="K24" s="186">
        <v>3</v>
      </c>
      <c r="L24" s="186">
        <v>1</v>
      </c>
      <c r="M24" s="186">
        <v>0</v>
      </c>
      <c r="N24" s="186">
        <v>3</v>
      </c>
      <c r="O24" s="186">
        <v>3</v>
      </c>
      <c r="P24" s="186">
        <v>1</v>
      </c>
      <c r="Q24" s="186">
        <v>1</v>
      </c>
      <c r="R24" s="186">
        <v>1</v>
      </c>
      <c r="S24" s="186">
        <v>0</v>
      </c>
      <c r="T24" s="186">
        <v>5</v>
      </c>
      <c r="U24" s="186">
        <v>2</v>
      </c>
      <c r="V24" s="186">
        <v>1</v>
      </c>
      <c r="W24" s="186">
        <v>3</v>
      </c>
      <c r="X24" s="186">
        <v>2</v>
      </c>
      <c r="Y24" s="186">
        <v>0</v>
      </c>
      <c r="Z24" s="186">
        <v>0</v>
      </c>
      <c r="AA24" s="172">
        <v>0</v>
      </c>
      <c r="AB24" s="131" t="s">
        <v>6</v>
      </c>
      <c r="AC24" s="148"/>
      <c r="AD24" s="152"/>
      <c r="AE24" s="152"/>
      <c r="AF24" s="152"/>
    </row>
    <row r="25" spans="1:32" ht="15.6" customHeight="1" x14ac:dyDescent="0.2">
      <c r="A25" s="128">
        <v>15.1</v>
      </c>
      <c r="B25" s="129" t="s">
        <v>7</v>
      </c>
      <c r="C25" s="173">
        <v>0</v>
      </c>
      <c r="D25" s="187">
        <v>7</v>
      </c>
      <c r="E25" s="187">
        <v>6</v>
      </c>
      <c r="F25" s="187">
        <v>2</v>
      </c>
      <c r="G25" s="187">
        <v>0</v>
      </c>
      <c r="H25" s="187">
        <v>0</v>
      </c>
      <c r="I25" s="187">
        <v>1</v>
      </c>
      <c r="J25" s="187">
        <v>1</v>
      </c>
      <c r="K25" s="187">
        <v>2</v>
      </c>
      <c r="L25" s="187">
        <v>3</v>
      </c>
      <c r="M25" s="187">
        <v>0</v>
      </c>
      <c r="N25" s="187">
        <v>6</v>
      </c>
      <c r="O25" s="187">
        <v>1</v>
      </c>
      <c r="P25" s="187">
        <v>0</v>
      </c>
      <c r="Q25" s="187">
        <v>1</v>
      </c>
      <c r="R25" s="187">
        <v>0</v>
      </c>
      <c r="S25" s="187">
        <v>0</v>
      </c>
      <c r="T25" s="187">
        <v>0</v>
      </c>
      <c r="U25" s="187">
        <v>1</v>
      </c>
      <c r="V25" s="187">
        <v>0</v>
      </c>
      <c r="W25" s="187">
        <v>0</v>
      </c>
      <c r="X25" s="187">
        <v>0</v>
      </c>
      <c r="Y25" s="187">
        <v>0</v>
      </c>
      <c r="Z25" s="187">
        <v>0</v>
      </c>
      <c r="AA25" s="177"/>
      <c r="AB25" s="132">
        <f>SUM(C25:Z25)</f>
        <v>31</v>
      </c>
      <c r="AC25" s="116"/>
      <c r="AD25" s="152"/>
      <c r="AE25" s="152"/>
      <c r="AF25" s="152"/>
    </row>
    <row r="26" spans="1:32" ht="15.6" customHeight="1" x14ac:dyDescent="0.2">
      <c r="A26" s="210" t="s">
        <v>65</v>
      </c>
      <c r="B26" s="129" t="s">
        <v>8</v>
      </c>
      <c r="C26" s="173">
        <f>C25</f>
        <v>0</v>
      </c>
      <c r="D26" s="188">
        <f t="shared" ref="D26:Z26" si="3">C26-D24+D25</f>
        <v>7</v>
      </c>
      <c r="E26" s="188">
        <f t="shared" si="3"/>
        <v>13</v>
      </c>
      <c r="F26" s="188">
        <f t="shared" si="3"/>
        <v>11</v>
      </c>
      <c r="G26" s="188">
        <f t="shared" si="3"/>
        <v>11</v>
      </c>
      <c r="H26" s="188">
        <f t="shared" si="3"/>
        <v>11</v>
      </c>
      <c r="I26" s="178">
        <f t="shared" si="3"/>
        <v>11</v>
      </c>
      <c r="J26" s="179">
        <f t="shared" si="3"/>
        <v>12</v>
      </c>
      <c r="K26" s="179">
        <f t="shared" si="3"/>
        <v>11</v>
      </c>
      <c r="L26" s="179">
        <f t="shared" si="3"/>
        <v>13</v>
      </c>
      <c r="M26" s="188">
        <f t="shared" si="3"/>
        <v>13</v>
      </c>
      <c r="N26" s="188">
        <f t="shared" si="3"/>
        <v>16</v>
      </c>
      <c r="O26" s="188">
        <f t="shared" si="3"/>
        <v>14</v>
      </c>
      <c r="P26" s="188">
        <f t="shared" si="3"/>
        <v>13</v>
      </c>
      <c r="Q26" s="188">
        <f t="shared" si="3"/>
        <v>13</v>
      </c>
      <c r="R26" s="188">
        <f t="shared" si="3"/>
        <v>12</v>
      </c>
      <c r="S26" s="188">
        <f t="shared" si="3"/>
        <v>12</v>
      </c>
      <c r="T26" s="188">
        <f t="shared" si="3"/>
        <v>7</v>
      </c>
      <c r="U26" s="188">
        <f t="shared" si="3"/>
        <v>6</v>
      </c>
      <c r="V26" s="188">
        <f t="shared" si="3"/>
        <v>5</v>
      </c>
      <c r="W26" s="188">
        <f t="shared" si="3"/>
        <v>2</v>
      </c>
      <c r="X26" s="188">
        <f t="shared" si="3"/>
        <v>0</v>
      </c>
      <c r="Y26" s="188">
        <f t="shared" si="3"/>
        <v>0</v>
      </c>
      <c r="Z26" s="188">
        <f t="shared" si="3"/>
        <v>0</v>
      </c>
      <c r="AA26" s="180">
        <f>Z26-AA24</f>
        <v>0</v>
      </c>
      <c r="AB26" s="133"/>
      <c r="AC26" s="108">
        <f>MAX(C26:AA26)</f>
        <v>16</v>
      </c>
      <c r="AD26" s="152"/>
      <c r="AE26" s="152"/>
      <c r="AF26" s="152"/>
    </row>
    <row r="27" spans="1:32" ht="15.6" customHeight="1" x14ac:dyDescent="0.2">
      <c r="A27" s="211"/>
      <c r="B27" s="129" t="s">
        <v>9</v>
      </c>
      <c r="C27" s="195"/>
      <c r="D27" s="196"/>
      <c r="E27" s="196"/>
      <c r="F27" s="196"/>
      <c r="G27" s="196"/>
      <c r="H27" s="181">
        <v>15.21</v>
      </c>
      <c r="I27" s="196"/>
      <c r="J27" s="197"/>
      <c r="K27" s="197"/>
      <c r="L27" s="197"/>
      <c r="M27" s="181">
        <v>15.26</v>
      </c>
      <c r="N27" s="196"/>
      <c r="O27" s="196"/>
      <c r="P27" s="196"/>
      <c r="Q27" s="181">
        <v>15.31</v>
      </c>
      <c r="R27" s="196"/>
      <c r="S27" s="196"/>
      <c r="T27" s="196"/>
      <c r="U27" s="196"/>
      <c r="V27" s="196"/>
      <c r="W27" s="181">
        <v>15.41</v>
      </c>
      <c r="X27" s="196"/>
      <c r="Y27" s="196"/>
      <c r="Z27" s="196"/>
      <c r="AA27" s="198">
        <v>15.45</v>
      </c>
      <c r="AB27" s="134">
        <v>35</v>
      </c>
      <c r="AC27" s="116"/>
      <c r="AD27" s="152"/>
      <c r="AE27" s="152"/>
      <c r="AF27" s="152"/>
    </row>
    <row r="28" spans="1:32" ht="15.6" customHeight="1" x14ac:dyDescent="0.2">
      <c r="A28" s="212"/>
      <c r="B28" s="130" t="s">
        <v>10</v>
      </c>
      <c r="C28" s="199">
        <v>15.1</v>
      </c>
      <c r="D28" s="200"/>
      <c r="E28" s="200"/>
      <c r="F28" s="200"/>
      <c r="G28" s="200"/>
      <c r="H28" s="182">
        <f>H27</f>
        <v>15.21</v>
      </c>
      <c r="I28" s="200"/>
      <c r="J28" s="200"/>
      <c r="K28" s="200"/>
      <c r="L28" s="200"/>
      <c r="M28" s="182">
        <f>M27</f>
        <v>15.26</v>
      </c>
      <c r="N28" s="200"/>
      <c r="O28" s="200"/>
      <c r="P28" s="200"/>
      <c r="Q28" s="182">
        <f>Q27</f>
        <v>15.31</v>
      </c>
      <c r="R28" s="200"/>
      <c r="S28" s="200"/>
      <c r="T28" s="200"/>
      <c r="U28" s="200"/>
      <c r="V28" s="200"/>
      <c r="W28" s="182">
        <f>W27</f>
        <v>15.41</v>
      </c>
      <c r="X28" s="200"/>
      <c r="Y28" s="200"/>
      <c r="Z28" s="200"/>
      <c r="AA28" s="201"/>
      <c r="AB28" s="133"/>
      <c r="AC28" s="117"/>
      <c r="AD28" s="152"/>
      <c r="AE28" s="152"/>
      <c r="AF28" s="152"/>
    </row>
    <row r="29" spans="1:32" ht="15.6" customHeight="1" thickBot="1" x14ac:dyDescent="0.25">
      <c r="A29" s="154">
        <v>201</v>
      </c>
      <c r="B29" s="154" t="s">
        <v>11</v>
      </c>
      <c r="C29" s="183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5"/>
      <c r="AB29" s="155"/>
      <c r="AC29" s="108"/>
      <c r="AD29" s="152"/>
      <c r="AE29" s="152"/>
      <c r="AF29" s="152"/>
    </row>
    <row r="30" spans="1:32" ht="15.6" customHeight="1" x14ac:dyDescent="0.2">
      <c r="A30" s="158"/>
      <c r="B30" s="127" t="s">
        <v>5</v>
      </c>
      <c r="C30" s="168"/>
      <c r="D30" s="186">
        <v>0</v>
      </c>
      <c r="E30" s="186">
        <v>0</v>
      </c>
      <c r="F30" s="186">
        <v>0</v>
      </c>
      <c r="G30" s="186">
        <v>0</v>
      </c>
      <c r="H30" s="186">
        <v>0</v>
      </c>
      <c r="I30" s="186">
        <v>0</v>
      </c>
      <c r="J30" s="186">
        <v>0</v>
      </c>
      <c r="K30" s="186">
        <v>0</v>
      </c>
      <c r="L30" s="186">
        <v>0</v>
      </c>
      <c r="M30" s="186">
        <v>0</v>
      </c>
      <c r="N30" s="186">
        <v>0</v>
      </c>
      <c r="O30" s="186">
        <v>0</v>
      </c>
      <c r="P30" s="186">
        <v>0</v>
      </c>
      <c r="Q30" s="186">
        <v>3</v>
      </c>
      <c r="R30" s="186">
        <v>1</v>
      </c>
      <c r="S30" s="186">
        <v>1</v>
      </c>
      <c r="T30" s="186">
        <v>2</v>
      </c>
      <c r="U30" s="186">
        <v>1</v>
      </c>
      <c r="V30" s="186">
        <v>1</v>
      </c>
      <c r="W30" s="186">
        <v>0</v>
      </c>
      <c r="X30" s="186">
        <v>0</v>
      </c>
      <c r="Y30" s="186">
        <v>0</v>
      </c>
      <c r="Z30" s="186">
        <v>0</v>
      </c>
      <c r="AA30" s="172">
        <v>0</v>
      </c>
      <c r="AB30" s="131" t="s">
        <v>6</v>
      </c>
      <c r="AC30" s="148"/>
      <c r="AD30" s="152"/>
      <c r="AE30" s="152"/>
      <c r="AF30" s="152"/>
    </row>
    <row r="31" spans="1:32" ht="15.6" customHeight="1" x14ac:dyDescent="0.2">
      <c r="A31" s="128">
        <v>15.21</v>
      </c>
      <c r="B31" s="129" t="s">
        <v>7</v>
      </c>
      <c r="C31" s="173">
        <v>0</v>
      </c>
      <c r="D31" s="187">
        <v>0</v>
      </c>
      <c r="E31" s="187">
        <v>1</v>
      </c>
      <c r="F31" s="187">
        <v>0</v>
      </c>
      <c r="G31" s="187">
        <v>0</v>
      </c>
      <c r="H31" s="187">
        <v>0</v>
      </c>
      <c r="I31" s="187">
        <v>0</v>
      </c>
      <c r="J31" s="187">
        <v>0</v>
      </c>
      <c r="K31" s="187">
        <v>0</v>
      </c>
      <c r="L31" s="187">
        <v>1</v>
      </c>
      <c r="M31" s="187">
        <v>0</v>
      </c>
      <c r="N31" s="187">
        <v>3</v>
      </c>
      <c r="O31" s="187">
        <v>1</v>
      </c>
      <c r="P31" s="187">
        <v>0</v>
      </c>
      <c r="Q31" s="187">
        <v>0</v>
      </c>
      <c r="R31" s="187">
        <v>2</v>
      </c>
      <c r="S31" s="187">
        <v>0</v>
      </c>
      <c r="T31" s="187">
        <v>1</v>
      </c>
      <c r="U31" s="187">
        <v>0</v>
      </c>
      <c r="V31" s="187">
        <v>0</v>
      </c>
      <c r="W31" s="187">
        <v>0</v>
      </c>
      <c r="X31" s="187">
        <v>0</v>
      </c>
      <c r="Y31" s="187">
        <v>0</v>
      </c>
      <c r="Z31" s="187">
        <v>0</v>
      </c>
      <c r="AA31" s="177"/>
      <c r="AB31" s="132">
        <f>SUM(C31:Z31)</f>
        <v>9</v>
      </c>
      <c r="AC31" s="116"/>
      <c r="AD31" s="152"/>
      <c r="AE31" s="152"/>
      <c r="AF31" s="152"/>
    </row>
    <row r="32" spans="1:32" ht="15.6" customHeight="1" x14ac:dyDescent="0.2">
      <c r="A32" s="210" t="s">
        <v>65</v>
      </c>
      <c r="B32" s="129" t="s">
        <v>8</v>
      </c>
      <c r="C32" s="173">
        <f>C31</f>
        <v>0</v>
      </c>
      <c r="D32" s="188">
        <f t="shared" ref="D32:Z32" si="4">C32-D30+D31</f>
        <v>0</v>
      </c>
      <c r="E32" s="188">
        <f t="shared" si="4"/>
        <v>1</v>
      </c>
      <c r="F32" s="188">
        <f t="shared" si="4"/>
        <v>1</v>
      </c>
      <c r="G32" s="188">
        <f t="shared" si="4"/>
        <v>1</v>
      </c>
      <c r="H32" s="188">
        <f t="shared" si="4"/>
        <v>1</v>
      </c>
      <c r="I32" s="178">
        <f t="shared" si="4"/>
        <v>1</v>
      </c>
      <c r="J32" s="179">
        <f t="shared" si="4"/>
        <v>1</v>
      </c>
      <c r="K32" s="179">
        <f t="shared" si="4"/>
        <v>1</v>
      </c>
      <c r="L32" s="179">
        <f t="shared" si="4"/>
        <v>2</v>
      </c>
      <c r="M32" s="188">
        <f t="shared" si="4"/>
        <v>2</v>
      </c>
      <c r="N32" s="188">
        <f t="shared" si="4"/>
        <v>5</v>
      </c>
      <c r="O32" s="188">
        <f t="shared" si="4"/>
        <v>6</v>
      </c>
      <c r="P32" s="188">
        <f t="shared" si="4"/>
        <v>6</v>
      </c>
      <c r="Q32" s="188">
        <f t="shared" si="4"/>
        <v>3</v>
      </c>
      <c r="R32" s="188">
        <f t="shared" si="4"/>
        <v>4</v>
      </c>
      <c r="S32" s="188">
        <f t="shared" si="4"/>
        <v>3</v>
      </c>
      <c r="T32" s="188">
        <f t="shared" si="4"/>
        <v>2</v>
      </c>
      <c r="U32" s="188">
        <f t="shared" si="4"/>
        <v>1</v>
      </c>
      <c r="V32" s="188">
        <f t="shared" si="4"/>
        <v>0</v>
      </c>
      <c r="W32" s="188">
        <f t="shared" si="4"/>
        <v>0</v>
      </c>
      <c r="X32" s="188">
        <f t="shared" si="4"/>
        <v>0</v>
      </c>
      <c r="Y32" s="188">
        <f t="shared" si="4"/>
        <v>0</v>
      </c>
      <c r="Z32" s="188">
        <f t="shared" si="4"/>
        <v>0</v>
      </c>
      <c r="AA32" s="180">
        <f>Z32-AA30</f>
        <v>0</v>
      </c>
      <c r="AB32" s="133"/>
      <c r="AC32" s="108">
        <f>MAX(C32:AA32)</f>
        <v>6</v>
      </c>
      <c r="AD32" s="152"/>
      <c r="AE32" s="152"/>
      <c r="AF32" s="152"/>
    </row>
    <row r="33" spans="1:32" ht="15.6" customHeight="1" x14ac:dyDescent="0.2">
      <c r="A33" s="211"/>
      <c r="B33" s="129" t="s">
        <v>9</v>
      </c>
      <c r="C33" s="195"/>
      <c r="D33" s="196"/>
      <c r="E33" s="196"/>
      <c r="F33" s="196"/>
      <c r="G33" s="196"/>
      <c r="H33" s="181">
        <v>15.29</v>
      </c>
      <c r="I33" s="196"/>
      <c r="J33" s="197"/>
      <c r="K33" s="197"/>
      <c r="L33" s="197"/>
      <c r="M33" s="181">
        <v>15.34</v>
      </c>
      <c r="N33" s="196"/>
      <c r="O33" s="196"/>
      <c r="P33" s="196"/>
      <c r="Q33" s="181">
        <v>15.4</v>
      </c>
      <c r="R33" s="196"/>
      <c r="S33" s="196"/>
      <c r="T33" s="196"/>
      <c r="U33" s="196"/>
      <c r="V33" s="196"/>
      <c r="W33" s="181">
        <v>15.5</v>
      </c>
      <c r="X33" s="196"/>
      <c r="Y33" s="196"/>
      <c r="Z33" s="196"/>
      <c r="AA33" s="198">
        <v>15.55</v>
      </c>
      <c r="AB33" s="134">
        <v>34</v>
      </c>
      <c r="AC33" s="116"/>
      <c r="AD33" s="152"/>
      <c r="AE33" s="152"/>
      <c r="AF33" s="152"/>
    </row>
    <row r="34" spans="1:32" ht="15.6" customHeight="1" x14ac:dyDescent="0.2">
      <c r="A34" s="212"/>
      <c r="B34" s="130" t="s">
        <v>10</v>
      </c>
      <c r="C34" s="199">
        <v>15.21</v>
      </c>
      <c r="D34" s="200"/>
      <c r="E34" s="200"/>
      <c r="F34" s="200"/>
      <c r="G34" s="200"/>
      <c r="H34" s="182">
        <f>H33</f>
        <v>15.29</v>
      </c>
      <c r="I34" s="200"/>
      <c r="J34" s="200"/>
      <c r="K34" s="200"/>
      <c r="L34" s="200"/>
      <c r="M34" s="182">
        <f>M33</f>
        <v>15.34</v>
      </c>
      <c r="N34" s="200"/>
      <c r="O34" s="200"/>
      <c r="P34" s="200"/>
      <c r="Q34" s="182">
        <f>Q33</f>
        <v>15.4</v>
      </c>
      <c r="R34" s="200"/>
      <c r="S34" s="200"/>
      <c r="T34" s="200"/>
      <c r="U34" s="200"/>
      <c r="V34" s="200"/>
      <c r="W34" s="182">
        <f>W33</f>
        <v>15.5</v>
      </c>
      <c r="X34" s="200"/>
      <c r="Y34" s="200"/>
      <c r="Z34" s="200"/>
      <c r="AA34" s="201"/>
      <c r="AB34" s="133"/>
      <c r="AC34" s="117"/>
      <c r="AD34" s="152"/>
      <c r="AE34" s="152"/>
      <c r="AF34" s="152"/>
    </row>
    <row r="35" spans="1:32" ht="15.6" customHeight="1" thickBot="1" x14ac:dyDescent="0.25">
      <c r="A35" s="154">
        <v>207</v>
      </c>
      <c r="B35" s="154" t="s">
        <v>11</v>
      </c>
      <c r="C35" s="183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  <c r="AA35" s="185"/>
      <c r="AB35" s="155"/>
      <c r="AC35" s="108"/>
      <c r="AD35" s="152"/>
      <c r="AE35" s="152"/>
      <c r="AF35" s="152"/>
    </row>
    <row r="36" spans="1:32" ht="15.6" customHeight="1" x14ac:dyDescent="0.2">
      <c r="A36" s="158"/>
      <c r="B36" s="127" t="s">
        <v>5</v>
      </c>
      <c r="C36" s="168"/>
      <c r="D36" s="186">
        <v>0</v>
      </c>
      <c r="E36" s="186">
        <v>0</v>
      </c>
      <c r="F36" s="186">
        <v>0</v>
      </c>
      <c r="G36" s="186">
        <v>0</v>
      </c>
      <c r="H36" s="186">
        <v>0</v>
      </c>
      <c r="I36" s="186">
        <v>0</v>
      </c>
      <c r="J36" s="186">
        <v>0</v>
      </c>
      <c r="K36" s="186">
        <v>0</v>
      </c>
      <c r="L36" s="186">
        <v>2</v>
      </c>
      <c r="M36" s="186">
        <v>1</v>
      </c>
      <c r="N36" s="186">
        <v>0</v>
      </c>
      <c r="O36" s="186">
        <v>3</v>
      </c>
      <c r="P36" s="186">
        <v>0</v>
      </c>
      <c r="Q36" s="186">
        <v>3</v>
      </c>
      <c r="R36" s="186">
        <v>7</v>
      </c>
      <c r="S36" s="186">
        <v>0</v>
      </c>
      <c r="T36" s="186">
        <v>1</v>
      </c>
      <c r="U36" s="186">
        <v>1</v>
      </c>
      <c r="V36" s="186">
        <v>2</v>
      </c>
      <c r="W36" s="186">
        <v>1</v>
      </c>
      <c r="X36" s="186">
        <v>1</v>
      </c>
      <c r="Y36" s="186">
        <v>0</v>
      </c>
      <c r="Z36" s="186">
        <v>0</v>
      </c>
      <c r="AA36" s="172">
        <v>0</v>
      </c>
      <c r="AB36" s="131" t="s">
        <v>6</v>
      </c>
      <c r="AC36" s="148"/>
      <c r="AD36" s="152"/>
      <c r="AE36" s="152"/>
      <c r="AF36" s="152"/>
    </row>
    <row r="37" spans="1:32" ht="15.6" customHeight="1" x14ac:dyDescent="0.2">
      <c r="A37" s="128">
        <v>18.100000000000001</v>
      </c>
      <c r="B37" s="129" t="s">
        <v>7</v>
      </c>
      <c r="C37" s="173">
        <v>0</v>
      </c>
      <c r="D37" s="187">
        <v>2</v>
      </c>
      <c r="E37" s="187">
        <v>1</v>
      </c>
      <c r="F37" s="187">
        <v>1</v>
      </c>
      <c r="G37" s="187">
        <v>3</v>
      </c>
      <c r="H37" s="187">
        <v>0</v>
      </c>
      <c r="I37" s="187">
        <v>0</v>
      </c>
      <c r="J37" s="187">
        <v>0</v>
      </c>
      <c r="K37" s="187">
        <v>3</v>
      </c>
      <c r="L37" s="187">
        <v>5</v>
      </c>
      <c r="M37" s="187">
        <v>0</v>
      </c>
      <c r="N37" s="187">
        <v>2</v>
      </c>
      <c r="O37" s="187">
        <v>0</v>
      </c>
      <c r="P37" s="187">
        <v>0</v>
      </c>
      <c r="Q37" s="187">
        <v>5</v>
      </c>
      <c r="R37" s="187">
        <v>0</v>
      </c>
      <c r="S37" s="187">
        <v>0</v>
      </c>
      <c r="T37" s="187">
        <v>0</v>
      </c>
      <c r="U37" s="187">
        <v>0</v>
      </c>
      <c r="V37" s="187">
        <v>0</v>
      </c>
      <c r="W37" s="187">
        <v>0</v>
      </c>
      <c r="X37" s="187">
        <v>0</v>
      </c>
      <c r="Y37" s="187">
        <v>0</v>
      </c>
      <c r="Z37" s="187">
        <v>0</v>
      </c>
      <c r="AA37" s="177"/>
      <c r="AB37" s="132">
        <f>SUM(C37:Z37)</f>
        <v>22</v>
      </c>
      <c r="AC37" s="116"/>
      <c r="AD37" s="152"/>
      <c r="AE37" s="152"/>
      <c r="AF37" s="152"/>
    </row>
    <row r="38" spans="1:32" ht="15.6" customHeight="1" x14ac:dyDescent="0.2">
      <c r="A38" s="210" t="s">
        <v>65</v>
      </c>
      <c r="B38" s="129" t="s">
        <v>8</v>
      </c>
      <c r="C38" s="173">
        <f>C37</f>
        <v>0</v>
      </c>
      <c r="D38" s="188">
        <f t="shared" ref="D38:Z38" si="5">C38-D36+D37</f>
        <v>2</v>
      </c>
      <c r="E38" s="188">
        <f t="shared" si="5"/>
        <v>3</v>
      </c>
      <c r="F38" s="188">
        <f t="shared" si="5"/>
        <v>4</v>
      </c>
      <c r="G38" s="188">
        <f t="shared" si="5"/>
        <v>7</v>
      </c>
      <c r="H38" s="188">
        <f t="shared" si="5"/>
        <v>7</v>
      </c>
      <c r="I38" s="178">
        <f t="shared" si="5"/>
        <v>7</v>
      </c>
      <c r="J38" s="179">
        <f t="shared" si="5"/>
        <v>7</v>
      </c>
      <c r="K38" s="179">
        <f t="shared" si="5"/>
        <v>10</v>
      </c>
      <c r="L38" s="179">
        <f t="shared" si="5"/>
        <v>13</v>
      </c>
      <c r="M38" s="188">
        <f t="shared" si="5"/>
        <v>12</v>
      </c>
      <c r="N38" s="188">
        <f t="shared" si="5"/>
        <v>14</v>
      </c>
      <c r="O38" s="188">
        <f t="shared" si="5"/>
        <v>11</v>
      </c>
      <c r="P38" s="188">
        <f t="shared" si="5"/>
        <v>11</v>
      </c>
      <c r="Q38" s="188">
        <f t="shared" si="5"/>
        <v>13</v>
      </c>
      <c r="R38" s="188">
        <f t="shared" si="5"/>
        <v>6</v>
      </c>
      <c r="S38" s="188">
        <f t="shared" si="5"/>
        <v>6</v>
      </c>
      <c r="T38" s="188">
        <f t="shared" si="5"/>
        <v>5</v>
      </c>
      <c r="U38" s="188">
        <f t="shared" si="5"/>
        <v>4</v>
      </c>
      <c r="V38" s="188">
        <f t="shared" si="5"/>
        <v>2</v>
      </c>
      <c r="W38" s="188">
        <f t="shared" si="5"/>
        <v>1</v>
      </c>
      <c r="X38" s="188">
        <f t="shared" si="5"/>
        <v>0</v>
      </c>
      <c r="Y38" s="188">
        <f t="shared" si="5"/>
        <v>0</v>
      </c>
      <c r="Z38" s="188">
        <f t="shared" si="5"/>
        <v>0</v>
      </c>
      <c r="AA38" s="180">
        <f>Z38-AA36</f>
        <v>0</v>
      </c>
      <c r="AB38" s="133"/>
      <c r="AC38" s="108">
        <f>MAX(C38:AA38)</f>
        <v>14</v>
      </c>
      <c r="AD38" s="152"/>
      <c r="AE38" s="152"/>
      <c r="AF38" s="152"/>
    </row>
    <row r="39" spans="1:32" ht="15.6" customHeight="1" x14ac:dyDescent="0.2">
      <c r="A39" s="211"/>
      <c r="B39" s="129" t="s">
        <v>9</v>
      </c>
      <c r="C39" s="195"/>
      <c r="D39" s="196"/>
      <c r="E39" s="196"/>
      <c r="F39" s="196"/>
      <c r="G39" s="196"/>
      <c r="H39" s="181">
        <v>18.2</v>
      </c>
      <c r="I39" s="196"/>
      <c r="J39" s="197"/>
      <c r="K39" s="197"/>
      <c r="L39" s="197"/>
      <c r="M39" s="181">
        <v>18.260000000000002</v>
      </c>
      <c r="N39" s="196"/>
      <c r="O39" s="196"/>
      <c r="P39" s="196"/>
      <c r="Q39" s="181">
        <v>18.3</v>
      </c>
      <c r="R39" s="196"/>
      <c r="S39" s="196"/>
      <c r="T39" s="196"/>
      <c r="U39" s="196"/>
      <c r="V39" s="196"/>
      <c r="W39" s="181">
        <v>18.39</v>
      </c>
      <c r="X39" s="196"/>
      <c r="Y39" s="196"/>
      <c r="Z39" s="196"/>
      <c r="AA39" s="198">
        <v>18.43</v>
      </c>
      <c r="AB39" s="134">
        <v>33</v>
      </c>
      <c r="AC39" s="116"/>
      <c r="AD39" s="152"/>
      <c r="AE39" s="152"/>
      <c r="AF39" s="152"/>
    </row>
    <row r="40" spans="1:32" ht="15.6" customHeight="1" x14ac:dyDescent="0.2">
      <c r="A40" s="212"/>
      <c r="B40" s="130" t="s">
        <v>10</v>
      </c>
      <c r="C40" s="199">
        <v>18.100000000000001</v>
      </c>
      <c r="D40" s="200"/>
      <c r="E40" s="200"/>
      <c r="F40" s="200"/>
      <c r="G40" s="200"/>
      <c r="H40" s="182">
        <f>H39</f>
        <v>18.2</v>
      </c>
      <c r="I40" s="200"/>
      <c r="J40" s="200"/>
      <c r="K40" s="200"/>
      <c r="L40" s="200"/>
      <c r="M40" s="182">
        <v>18.27</v>
      </c>
      <c r="N40" s="200"/>
      <c r="O40" s="200"/>
      <c r="P40" s="200"/>
      <c r="Q40" s="182">
        <f>Q39</f>
        <v>18.3</v>
      </c>
      <c r="R40" s="200"/>
      <c r="S40" s="200"/>
      <c r="T40" s="200"/>
      <c r="U40" s="200"/>
      <c r="V40" s="200"/>
      <c r="W40" s="182">
        <f>W39</f>
        <v>18.39</v>
      </c>
      <c r="X40" s="200"/>
      <c r="Y40" s="200"/>
      <c r="Z40" s="200"/>
      <c r="AA40" s="201"/>
      <c r="AB40" s="133"/>
      <c r="AC40" s="117"/>
      <c r="AD40" s="152"/>
      <c r="AE40" s="152"/>
      <c r="AF40" s="152"/>
    </row>
    <row r="41" spans="1:32" ht="15.6" customHeight="1" thickBot="1" x14ac:dyDescent="0.25">
      <c r="A41" s="154">
        <v>201</v>
      </c>
      <c r="B41" s="154" t="s">
        <v>11</v>
      </c>
      <c r="C41" s="183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5"/>
      <c r="AB41" s="155"/>
      <c r="AC41" s="108"/>
      <c r="AD41" s="152"/>
      <c r="AE41" s="152"/>
      <c r="AF41" s="152"/>
    </row>
    <row r="42" spans="1:32" ht="15.6" customHeight="1" x14ac:dyDescent="0.2">
      <c r="A42" s="158"/>
      <c r="B42" s="127" t="s">
        <v>5</v>
      </c>
      <c r="C42" s="168"/>
      <c r="D42" s="186">
        <v>0</v>
      </c>
      <c r="E42" s="186">
        <v>0</v>
      </c>
      <c r="F42" s="186">
        <v>0</v>
      </c>
      <c r="G42" s="186">
        <v>0</v>
      </c>
      <c r="H42" s="186">
        <v>0</v>
      </c>
      <c r="I42" s="186">
        <v>0</v>
      </c>
      <c r="J42" s="186">
        <v>0</v>
      </c>
      <c r="K42" s="186">
        <v>1</v>
      </c>
      <c r="L42" s="186">
        <v>3</v>
      </c>
      <c r="M42" s="186">
        <v>0</v>
      </c>
      <c r="N42" s="186">
        <v>2</v>
      </c>
      <c r="O42" s="186">
        <v>0</v>
      </c>
      <c r="P42" s="186">
        <v>0</v>
      </c>
      <c r="Q42" s="186">
        <v>2</v>
      </c>
      <c r="R42" s="186">
        <v>2</v>
      </c>
      <c r="S42" s="186">
        <v>0</v>
      </c>
      <c r="T42" s="186">
        <v>1</v>
      </c>
      <c r="U42" s="186">
        <v>2</v>
      </c>
      <c r="V42" s="186">
        <v>3</v>
      </c>
      <c r="W42" s="186">
        <v>1</v>
      </c>
      <c r="X42" s="186">
        <v>0</v>
      </c>
      <c r="Y42" s="186">
        <v>0</v>
      </c>
      <c r="Z42" s="186">
        <v>0</v>
      </c>
      <c r="AA42" s="172">
        <v>0</v>
      </c>
      <c r="AB42" s="131" t="s">
        <v>6</v>
      </c>
      <c r="AC42" s="148"/>
      <c r="AD42" s="152"/>
      <c r="AE42" s="152"/>
      <c r="AF42" s="152"/>
    </row>
    <row r="43" spans="1:32" ht="15.6" customHeight="1" x14ac:dyDescent="0.2">
      <c r="A43" s="128">
        <v>19.149999999999999</v>
      </c>
      <c r="B43" s="129" t="s">
        <v>7</v>
      </c>
      <c r="C43" s="173">
        <v>1</v>
      </c>
      <c r="D43" s="187">
        <v>0</v>
      </c>
      <c r="E43" s="187">
        <v>1</v>
      </c>
      <c r="F43" s="187">
        <v>3</v>
      </c>
      <c r="G43" s="187">
        <v>1</v>
      </c>
      <c r="H43" s="187">
        <v>0</v>
      </c>
      <c r="I43" s="187">
        <v>0</v>
      </c>
      <c r="J43" s="187">
        <v>0</v>
      </c>
      <c r="K43" s="187">
        <v>0</v>
      </c>
      <c r="L43" s="187">
        <v>5</v>
      </c>
      <c r="M43" s="187">
        <v>0</v>
      </c>
      <c r="N43" s="187">
        <v>1</v>
      </c>
      <c r="O43" s="187">
        <v>1</v>
      </c>
      <c r="P43" s="187">
        <v>0</v>
      </c>
      <c r="Q43" s="187">
        <v>0</v>
      </c>
      <c r="R43" s="187">
        <v>0</v>
      </c>
      <c r="S43" s="187">
        <v>2</v>
      </c>
      <c r="T43" s="187">
        <v>2</v>
      </c>
      <c r="U43" s="187">
        <v>0</v>
      </c>
      <c r="V43" s="187">
        <v>0</v>
      </c>
      <c r="W43" s="187">
        <v>0</v>
      </c>
      <c r="X43" s="187">
        <v>0</v>
      </c>
      <c r="Y43" s="187">
        <v>0</v>
      </c>
      <c r="Z43" s="187">
        <v>0</v>
      </c>
      <c r="AA43" s="177"/>
      <c r="AB43" s="132">
        <f>SUM(C43:Z43)</f>
        <v>17</v>
      </c>
      <c r="AC43" s="116"/>
      <c r="AD43" s="152"/>
      <c r="AE43" s="152"/>
      <c r="AF43" s="152"/>
    </row>
    <row r="44" spans="1:32" ht="15.6" customHeight="1" x14ac:dyDescent="0.2">
      <c r="A44" s="210" t="s">
        <v>65</v>
      </c>
      <c r="B44" s="129" t="s">
        <v>8</v>
      </c>
      <c r="C44" s="173">
        <f>C43</f>
        <v>1</v>
      </c>
      <c r="D44" s="188">
        <f t="shared" ref="D44:Z44" si="6">C44-D42+D43</f>
        <v>1</v>
      </c>
      <c r="E44" s="188">
        <f t="shared" si="6"/>
        <v>2</v>
      </c>
      <c r="F44" s="188">
        <f t="shared" si="6"/>
        <v>5</v>
      </c>
      <c r="G44" s="188">
        <f t="shared" si="6"/>
        <v>6</v>
      </c>
      <c r="H44" s="188">
        <f t="shared" si="6"/>
        <v>6</v>
      </c>
      <c r="I44" s="178">
        <f t="shared" si="6"/>
        <v>6</v>
      </c>
      <c r="J44" s="179">
        <f t="shared" si="6"/>
        <v>6</v>
      </c>
      <c r="K44" s="179">
        <f t="shared" si="6"/>
        <v>5</v>
      </c>
      <c r="L44" s="179">
        <f t="shared" si="6"/>
        <v>7</v>
      </c>
      <c r="M44" s="188">
        <f t="shared" si="6"/>
        <v>7</v>
      </c>
      <c r="N44" s="188">
        <f t="shared" si="6"/>
        <v>6</v>
      </c>
      <c r="O44" s="188">
        <f t="shared" si="6"/>
        <v>7</v>
      </c>
      <c r="P44" s="188">
        <f t="shared" si="6"/>
        <v>7</v>
      </c>
      <c r="Q44" s="188">
        <f t="shared" si="6"/>
        <v>5</v>
      </c>
      <c r="R44" s="188">
        <f t="shared" si="6"/>
        <v>3</v>
      </c>
      <c r="S44" s="188">
        <f t="shared" si="6"/>
        <v>5</v>
      </c>
      <c r="T44" s="188">
        <f t="shared" si="6"/>
        <v>6</v>
      </c>
      <c r="U44" s="188">
        <f t="shared" si="6"/>
        <v>4</v>
      </c>
      <c r="V44" s="188">
        <f t="shared" si="6"/>
        <v>1</v>
      </c>
      <c r="W44" s="188">
        <f t="shared" si="6"/>
        <v>0</v>
      </c>
      <c r="X44" s="188">
        <f t="shared" si="6"/>
        <v>0</v>
      </c>
      <c r="Y44" s="188">
        <f t="shared" si="6"/>
        <v>0</v>
      </c>
      <c r="Z44" s="188">
        <f t="shared" si="6"/>
        <v>0</v>
      </c>
      <c r="AA44" s="180">
        <f>Z44-AA42</f>
        <v>0</v>
      </c>
      <c r="AB44" s="133"/>
      <c r="AC44" s="108">
        <f>MAX(C44:AA44)</f>
        <v>7</v>
      </c>
      <c r="AD44" s="152"/>
      <c r="AE44" s="152"/>
      <c r="AF44" s="152"/>
    </row>
    <row r="45" spans="1:32" ht="15.6" customHeight="1" x14ac:dyDescent="0.2">
      <c r="A45" s="211"/>
      <c r="B45" s="129" t="s">
        <v>9</v>
      </c>
      <c r="C45" s="195"/>
      <c r="D45" s="196"/>
      <c r="E45" s="196"/>
      <c r="F45" s="196"/>
      <c r="G45" s="196"/>
      <c r="H45" s="181">
        <v>19.239999999999998</v>
      </c>
      <c r="I45" s="196"/>
      <c r="J45" s="197"/>
      <c r="K45" s="197"/>
      <c r="L45" s="197"/>
      <c r="M45" s="181">
        <v>19.28</v>
      </c>
      <c r="N45" s="196"/>
      <c r="O45" s="196"/>
      <c r="P45" s="196"/>
      <c r="Q45" s="181">
        <v>19.34</v>
      </c>
      <c r="R45" s="196"/>
      <c r="S45" s="196"/>
      <c r="T45" s="196"/>
      <c r="U45" s="196"/>
      <c r="V45" s="196"/>
      <c r="W45" s="181">
        <v>19.43</v>
      </c>
      <c r="X45" s="196"/>
      <c r="Y45" s="196"/>
      <c r="Z45" s="196"/>
      <c r="AA45" s="198">
        <v>19.5</v>
      </c>
      <c r="AB45" s="134">
        <v>35</v>
      </c>
      <c r="AC45" s="116"/>
      <c r="AD45" s="152"/>
      <c r="AE45" s="152"/>
      <c r="AF45" s="152"/>
    </row>
    <row r="46" spans="1:32" ht="15.6" customHeight="1" x14ac:dyDescent="0.2">
      <c r="A46" s="212"/>
      <c r="B46" s="130" t="s">
        <v>10</v>
      </c>
      <c r="C46" s="199">
        <v>19.149999999999999</v>
      </c>
      <c r="D46" s="200"/>
      <c r="E46" s="200"/>
      <c r="F46" s="200"/>
      <c r="G46" s="200"/>
      <c r="H46" s="182">
        <f>H45</f>
        <v>19.239999999999998</v>
      </c>
      <c r="I46" s="200"/>
      <c r="J46" s="200"/>
      <c r="K46" s="200"/>
      <c r="L46" s="200"/>
      <c r="M46" s="182">
        <f>M45</f>
        <v>19.28</v>
      </c>
      <c r="N46" s="200"/>
      <c r="O46" s="200"/>
      <c r="P46" s="200"/>
      <c r="Q46" s="182">
        <f>Q45</f>
        <v>19.34</v>
      </c>
      <c r="R46" s="200"/>
      <c r="S46" s="200"/>
      <c r="T46" s="200"/>
      <c r="U46" s="200"/>
      <c r="V46" s="200"/>
      <c r="W46" s="182">
        <f>W45</f>
        <v>19.43</v>
      </c>
      <c r="X46" s="200"/>
      <c r="Y46" s="200"/>
      <c r="Z46" s="200"/>
      <c r="AA46" s="201"/>
      <c r="AB46" s="133"/>
      <c r="AC46" s="117"/>
      <c r="AD46" s="152"/>
      <c r="AE46" s="152"/>
      <c r="AF46" s="152"/>
    </row>
    <row r="47" spans="1:32" ht="15.6" customHeight="1" thickBot="1" x14ac:dyDescent="0.25">
      <c r="A47" s="154">
        <v>219</v>
      </c>
      <c r="B47" s="154" t="s">
        <v>11</v>
      </c>
      <c r="C47" s="183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5"/>
      <c r="AB47" s="155"/>
      <c r="AC47" s="108"/>
      <c r="AD47" s="152"/>
      <c r="AE47" s="152"/>
      <c r="AF47" s="152"/>
    </row>
    <row r="48" spans="1:32" ht="15.6" customHeight="1" x14ac:dyDescent="0.2">
      <c r="A48" s="158"/>
      <c r="B48" s="127" t="s">
        <v>5</v>
      </c>
      <c r="C48" s="168"/>
      <c r="D48" s="186">
        <v>0</v>
      </c>
      <c r="E48" s="186">
        <v>0</v>
      </c>
      <c r="F48" s="186">
        <v>0</v>
      </c>
      <c r="G48" s="186">
        <v>0</v>
      </c>
      <c r="H48" s="186">
        <v>0</v>
      </c>
      <c r="I48" s="186">
        <v>0</v>
      </c>
      <c r="J48" s="186">
        <v>0</v>
      </c>
      <c r="K48" s="186">
        <v>0</v>
      </c>
      <c r="L48" s="186">
        <v>0</v>
      </c>
      <c r="M48" s="186">
        <v>0</v>
      </c>
      <c r="N48" s="186">
        <v>0</v>
      </c>
      <c r="O48" s="186">
        <v>0</v>
      </c>
      <c r="P48" s="186">
        <v>0</v>
      </c>
      <c r="Q48" s="186">
        <v>1</v>
      </c>
      <c r="R48" s="186">
        <v>0</v>
      </c>
      <c r="S48" s="186">
        <v>0</v>
      </c>
      <c r="T48" s="186">
        <v>0</v>
      </c>
      <c r="U48" s="186">
        <v>1</v>
      </c>
      <c r="V48" s="186">
        <v>0</v>
      </c>
      <c r="W48" s="186">
        <v>0</v>
      </c>
      <c r="X48" s="186">
        <v>0</v>
      </c>
      <c r="Y48" s="186">
        <v>0</v>
      </c>
      <c r="Z48" s="186">
        <v>0</v>
      </c>
      <c r="AA48" s="172">
        <v>0</v>
      </c>
      <c r="AB48" s="131" t="s">
        <v>6</v>
      </c>
      <c r="AC48" s="148"/>
      <c r="AD48" s="152"/>
      <c r="AE48" s="152"/>
      <c r="AF48" s="152"/>
    </row>
    <row r="49" spans="1:32" ht="15.6" customHeight="1" x14ac:dyDescent="0.2">
      <c r="A49" s="128">
        <v>22.15</v>
      </c>
      <c r="B49" s="129" t="s">
        <v>7</v>
      </c>
      <c r="C49" s="173">
        <v>0</v>
      </c>
      <c r="D49" s="187">
        <v>0</v>
      </c>
      <c r="E49" s="187">
        <v>0</v>
      </c>
      <c r="F49" s="187">
        <v>0</v>
      </c>
      <c r="G49" s="187">
        <v>0</v>
      </c>
      <c r="H49" s="187">
        <v>0</v>
      </c>
      <c r="I49" s="187">
        <v>0</v>
      </c>
      <c r="J49" s="187">
        <v>1</v>
      </c>
      <c r="K49" s="187">
        <v>0</v>
      </c>
      <c r="L49" s="187">
        <v>0</v>
      </c>
      <c r="M49" s="187">
        <v>0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1</v>
      </c>
      <c r="U49" s="187">
        <v>0</v>
      </c>
      <c r="V49" s="187">
        <v>0</v>
      </c>
      <c r="W49" s="187">
        <v>0</v>
      </c>
      <c r="X49" s="187">
        <v>0</v>
      </c>
      <c r="Y49" s="187">
        <v>0</v>
      </c>
      <c r="Z49" s="187">
        <v>0</v>
      </c>
      <c r="AA49" s="177"/>
      <c r="AB49" s="132">
        <f>SUM(C49:Z49)</f>
        <v>2</v>
      </c>
      <c r="AC49" s="116"/>
      <c r="AD49" s="152"/>
      <c r="AE49" s="152"/>
      <c r="AF49" s="152"/>
    </row>
    <row r="50" spans="1:32" ht="15.6" customHeight="1" x14ac:dyDescent="0.2">
      <c r="A50" s="210" t="s">
        <v>65</v>
      </c>
      <c r="B50" s="129" t="s">
        <v>8</v>
      </c>
      <c r="C50" s="173">
        <f>C49</f>
        <v>0</v>
      </c>
      <c r="D50" s="188">
        <f t="shared" ref="D50:Z50" si="7">C50-D48+D49</f>
        <v>0</v>
      </c>
      <c r="E50" s="188">
        <f t="shared" si="7"/>
        <v>0</v>
      </c>
      <c r="F50" s="188">
        <f t="shared" si="7"/>
        <v>0</v>
      </c>
      <c r="G50" s="188">
        <f t="shared" si="7"/>
        <v>0</v>
      </c>
      <c r="H50" s="188">
        <f t="shared" si="7"/>
        <v>0</v>
      </c>
      <c r="I50" s="178">
        <f t="shared" si="7"/>
        <v>0</v>
      </c>
      <c r="J50" s="179">
        <f t="shared" si="7"/>
        <v>1</v>
      </c>
      <c r="K50" s="179">
        <f t="shared" si="7"/>
        <v>1</v>
      </c>
      <c r="L50" s="179">
        <f t="shared" si="7"/>
        <v>1</v>
      </c>
      <c r="M50" s="188">
        <f t="shared" si="7"/>
        <v>1</v>
      </c>
      <c r="N50" s="188">
        <f t="shared" si="7"/>
        <v>1</v>
      </c>
      <c r="O50" s="188">
        <f t="shared" si="7"/>
        <v>1</v>
      </c>
      <c r="P50" s="188">
        <f t="shared" si="7"/>
        <v>1</v>
      </c>
      <c r="Q50" s="188">
        <f t="shared" si="7"/>
        <v>0</v>
      </c>
      <c r="R50" s="188">
        <f t="shared" si="7"/>
        <v>0</v>
      </c>
      <c r="S50" s="188">
        <f t="shared" si="7"/>
        <v>0</v>
      </c>
      <c r="T50" s="188">
        <f t="shared" si="7"/>
        <v>1</v>
      </c>
      <c r="U50" s="188">
        <f t="shared" si="7"/>
        <v>0</v>
      </c>
      <c r="V50" s="188">
        <f t="shared" si="7"/>
        <v>0</v>
      </c>
      <c r="W50" s="188">
        <f t="shared" si="7"/>
        <v>0</v>
      </c>
      <c r="X50" s="188">
        <f t="shared" si="7"/>
        <v>0</v>
      </c>
      <c r="Y50" s="188">
        <f t="shared" si="7"/>
        <v>0</v>
      </c>
      <c r="Z50" s="188">
        <f t="shared" si="7"/>
        <v>0</v>
      </c>
      <c r="AA50" s="180">
        <f>Z50-AA48</f>
        <v>0</v>
      </c>
      <c r="AB50" s="133"/>
      <c r="AC50" s="108">
        <f>MAX(C50:AA50)</f>
        <v>1</v>
      </c>
      <c r="AD50" s="152"/>
      <c r="AE50" s="152"/>
      <c r="AF50" s="152"/>
    </row>
    <row r="51" spans="1:32" ht="15.6" customHeight="1" x14ac:dyDescent="0.2">
      <c r="A51" s="211"/>
      <c r="B51" s="129" t="s">
        <v>9</v>
      </c>
      <c r="C51" s="195"/>
      <c r="D51" s="196"/>
      <c r="E51" s="196"/>
      <c r="F51" s="196"/>
      <c r="G51" s="196"/>
      <c r="H51" s="181">
        <v>22.24</v>
      </c>
      <c r="I51" s="196"/>
      <c r="J51" s="197"/>
      <c r="K51" s="197"/>
      <c r="L51" s="197"/>
      <c r="M51" s="181">
        <v>22.29</v>
      </c>
      <c r="N51" s="196"/>
      <c r="O51" s="196"/>
      <c r="P51" s="196"/>
      <c r="Q51" s="181">
        <v>22.34</v>
      </c>
      <c r="R51" s="196"/>
      <c r="S51" s="196"/>
      <c r="T51" s="196"/>
      <c r="U51" s="196"/>
      <c r="V51" s="196"/>
      <c r="W51" s="181">
        <v>22.44</v>
      </c>
      <c r="X51" s="196"/>
      <c r="Y51" s="196"/>
      <c r="Z51" s="196"/>
      <c r="AA51" s="198">
        <v>22.48</v>
      </c>
      <c r="AB51" s="134">
        <v>33</v>
      </c>
      <c r="AC51" s="116"/>
      <c r="AD51" s="152"/>
      <c r="AE51" s="152"/>
      <c r="AF51" s="152"/>
    </row>
    <row r="52" spans="1:32" ht="15.6" customHeight="1" x14ac:dyDescent="0.2">
      <c r="A52" s="212"/>
      <c r="B52" s="130" t="s">
        <v>10</v>
      </c>
      <c r="C52" s="199">
        <v>22.15</v>
      </c>
      <c r="D52" s="200"/>
      <c r="E52" s="200"/>
      <c r="F52" s="200"/>
      <c r="G52" s="200"/>
      <c r="H52" s="182">
        <f>H51</f>
        <v>22.24</v>
      </c>
      <c r="I52" s="200"/>
      <c r="J52" s="200"/>
      <c r="K52" s="200"/>
      <c r="L52" s="200"/>
      <c r="M52" s="182">
        <f>M51</f>
        <v>22.29</v>
      </c>
      <c r="N52" s="200"/>
      <c r="O52" s="200"/>
      <c r="P52" s="200"/>
      <c r="Q52" s="182">
        <f>Q51</f>
        <v>22.34</v>
      </c>
      <c r="R52" s="200"/>
      <c r="S52" s="200"/>
      <c r="T52" s="200"/>
      <c r="U52" s="200"/>
      <c r="V52" s="200"/>
      <c r="W52" s="182">
        <f>W51</f>
        <v>22.44</v>
      </c>
      <c r="X52" s="200"/>
      <c r="Y52" s="200"/>
      <c r="Z52" s="200"/>
      <c r="AA52" s="201"/>
      <c r="AB52" s="133"/>
      <c r="AC52" s="117"/>
      <c r="AD52" s="152"/>
      <c r="AE52" s="152"/>
      <c r="AF52" s="152"/>
    </row>
    <row r="53" spans="1:32" ht="15.6" customHeight="1" thickBot="1" x14ac:dyDescent="0.25">
      <c r="A53" s="154">
        <v>218</v>
      </c>
      <c r="B53" s="154" t="s">
        <v>11</v>
      </c>
      <c r="C53" s="183"/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5"/>
      <c r="AB53" s="155"/>
      <c r="AC53" s="108"/>
      <c r="AD53" s="152"/>
      <c r="AE53" s="152"/>
      <c r="AF53" s="152"/>
    </row>
    <row r="54" spans="1:32" ht="15.6" customHeight="1" x14ac:dyDescent="0.2">
      <c r="A54" s="158"/>
      <c r="B54" s="127" t="s">
        <v>5</v>
      </c>
      <c r="C54" s="168"/>
      <c r="D54" s="186">
        <v>0</v>
      </c>
      <c r="E54" s="186">
        <v>0</v>
      </c>
      <c r="F54" s="186">
        <v>0</v>
      </c>
      <c r="G54" s="186">
        <v>0</v>
      </c>
      <c r="H54" s="186">
        <v>0</v>
      </c>
      <c r="I54" s="186">
        <v>0</v>
      </c>
      <c r="J54" s="186">
        <v>0</v>
      </c>
      <c r="K54" s="186">
        <v>0</v>
      </c>
      <c r="L54" s="186">
        <v>0</v>
      </c>
      <c r="M54" s="186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1</v>
      </c>
      <c r="U54" s="186">
        <v>0</v>
      </c>
      <c r="V54" s="186">
        <v>0</v>
      </c>
      <c r="W54" s="186">
        <v>1</v>
      </c>
      <c r="X54" s="186">
        <v>1</v>
      </c>
      <c r="Y54" s="186">
        <v>0</v>
      </c>
      <c r="Z54" s="186">
        <v>1</v>
      </c>
      <c r="AA54" s="172">
        <v>1</v>
      </c>
      <c r="AB54" s="131" t="s">
        <v>6</v>
      </c>
      <c r="AC54" s="148"/>
      <c r="AD54" s="152"/>
      <c r="AE54" s="152"/>
      <c r="AF54" s="152"/>
    </row>
    <row r="55" spans="1:32" ht="15.6" customHeight="1" x14ac:dyDescent="0.2">
      <c r="A55" s="128">
        <v>23.15</v>
      </c>
      <c r="B55" s="129" t="s">
        <v>7</v>
      </c>
      <c r="C55" s="173">
        <v>0</v>
      </c>
      <c r="D55" s="187">
        <v>0</v>
      </c>
      <c r="E55" s="187">
        <v>0</v>
      </c>
      <c r="F55" s="187">
        <v>0</v>
      </c>
      <c r="G55" s="187">
        <v>0</v>
      </c>
      <c r="H55" s="187">
        <v>0</v>
      </c>
      <c r="I55" s="187">
        <v>0</v>
      </c>
      <c r="J55" s="187">
        <v>0</v>
      </c>
      <c r="K55" s="187">
        <v>0</v>
      </c>
      <c r="L55" s="187">
        <v>0</v>
      </c>
      <c r="M55" s="187">
        <v>0</v>
      </c>
      <c r="N55" s="187">
        <v>0</v>
      </c>
      <c r="O55" s="187">
        <v>2</v>
      </c>
      <c r="P55" s="187">
        <v>0</v>
      </c>
      <c r="Q55" s="187">
        <v>1</v>
      </c>
      <c r="R55" s="187">
        <v>0</v>
      </c>
      <c r="S55" s="187">
        <v>0</v>
      </c>
      <c r="T55" s="187">
        <v>2</v>
      </c>
      <c r="U55" s="187">
        <v>0</v>
      </c>
      <c r="V55" s="187">
        <v>0</v>
      </c>
      <c r="W55" s="187">
        <v>0</v>
      </c>
      <c r="X55" s="187">
        <v>0</v>
      </c>
      <c r="Y55" s="187">
        <v>0</v>
      </c>
      <c r="Z55" s="187">
        <v>0</v>
      </c>
      <c r="AA55" s="177"/>
      <c r="AB55" s="132">
        <f>SUM(C55:Z55)</f>
        <v>5</v>
      </c>
      <c r="AC55" s="116"/>
      <c r="AD55" s="152"/>
      <c r="AE55" s="152"/>
      <c r="AF55" s="152"/>
    </row>
    <row r="56" spans="1:32" ht="15.6" customHeight="1" x14ac:dyDescent="0.2">
      <c r="A56" s="210" t="s">
        <v>65</v>
      </c>
      <c r="B56" s="129" t="s">
        <v>8</v>
      </c>
      <c r="C56" s="173">
        <f>C55</f>
        <v>0</v>
      </c>
      <c r="D56" s="188">
        <f t="shared" ref="D56:Z56" si="8">C56-D54+D55</f>
        <v>0</v>
      </c>
      <c r="E56" s="188">
        <f t="shared" si="8"/>
        <v>0</v>
      </c>
      <c r="F56" s="188">
        <f t="shared" si="8"/>
        <v>0</v>
      </c>
      <c r="G56" s="188">
        <f t="shared" si="8"/>
        <v>0</v>
      </c>
      <c r="H56" s="188">
        <f t="shared" si="8"/>
        <v>0</v>
      </c>
      <c r="I56" s="178">
        <f t="shared" si="8"/>
        <v>0</v>
      </c>
      <c r="J56" s="179">
        <f t="shared" si="8"/>
        <v>0</v>
      </c>
      <c r="K56" s="179">
        <f t="shared" si="8"/>
        <v>0</v>
      </c>
      <c r="L56" s="179">
        <f t="shared" si="8"/>
        <v>0</v>
      </c>
      <c r="M56" s="188">
        <f t="shared" si="8"/>
        <v>0</v>
      </c>
      <c r="N56" s="188">
        <f t="shared" si="8"/>
        <v>0</v>
      </c>
      <c r="O56" s="188">
        <f t="shared" si="8"/>
        <v>2</v>
      </c>
      <c r="P56" s="188">
        <f t="shared" si="8"/>
        <v>2</v>
      </c>
      <c r="Q56" s="188">
        <f t="shared" si="8"/>
        <v>3</v>
      </c>
      <c r="R56" s="188">
        <f t="shared" si="8"/>
        <v>3</v>
      </c>
      <c r="S56" s="188">
        <f t="shared" si="8"/>
        <v>3</v>
      </c>
      <c r="T56" s="188">
        <f t="shared" si="8"/>
        <v>4</v>
      </c>
      <c r="U56" s="188">
        <f t="shared" si="8"/>
        <v>4</v>
      </c>
      <c r="V56" s="188">
        <f t="shared" si="8"/>
        <v>4</v>
      </c>
      <c r="W56" s="188">
        <f t="shared" si="8"/>
        <v>3</v>
      </c>
      <c r="X56" s="188">
        <f t="shared" si="8"/>
        <v>2</v>
      </c>
      <c r="Y56" s="188">
        <f t="shared" si="8"/>
        <v>2</v>
      </c>
      <c r="Z56" s="188">
        <f t="shared" si="8"/>
        <v>1</v>
      </c>
      <c r="AA56" s="180">
        <f>Z56-AA54</f>
        <v>0</v>
      </c>
      <c r="AB56" s="133"/>
      <c r="AC56" s="108">
        <f>MAX(C56:AA56)</f>
        <v>4</v>
      </c>
      <c r="AD56" s="152"/>
      <c r="AE56" s="152"/>
      <c r="AF56" s="152"/>
    </row>
    <row r="57" spans="1:32" ht="15.6" customHeight="1" x14ac:dyDescent="0.2">
      <c r="A57" s="211"/>
      <c r="B57" s="129" t="s">
        <v>9</v>
      </c>
      <c r="C57" s="195"/>
      <c r="D57" s="196"/>
      <c r="E57" s="196"/>
      <c r="F57" s="196"/>
      <c r="G57" s="196"/>
      <c r="H57" s="181">
        <v>23.22</v>
      </c>
      <c r="I57" s="196"/>
      <c r="J57" s="197"/>
      <c r="K57" s="197"/>
      <c r="L57" s="197"/>
      <c r="M57" s="181">
        <v>23.28</v>
      </c>
      <c r="N57" s="196"/>
      <c r="O57" s="196"/>
      <c r="P57" s="196"/>
      <c r="Q57" s="181">
        <v>23.36</v>
      </c>
      <c r="R57" s="196"/>
      <c r="S57" s="196"/>
      <c r="T57" s="196"/>
      <c r="U57" s="196"/>
      <c r="V57" s="196"/>
      <c r="W57" s="181">
        <v>23.43</v>
      </c>
      <c r="X57" s="196"/>
      <c r="Y57" s="196"/>
      <c r="Z57" s="196"/>
      <c r="AA57" s="198">
        <v>23.5</v>
      </c>
      <c r="AB57" s="134">
        <v>35</v>
      </c>
      <c r="AC57" s="116"/>
      <c r="AD57" s="152"/>
      <c r="AE57" s="152"/>
      <c r="AF57" s="152"/>
    </row>
    <row r="58" spans="1:32" ht="15.6" customHeight="1" x14ac:dyDescent="0.2">
      <c r="A58" s="212"/>
      <c r="B58" s="130" t="s">
        <v>10</v>
      </c>
      <c r="C58" s="199">
        <v>23.15</v>
      </c>
      <c r="D58" s="200"/>
      <c r="E58" s="200"/>
      <c r="F58" s="200"/>
      <c r="G58" s="200"/>
      <c r="H58" s="182">
        <f>H57</f>
        <v>23.22</v>
      </c>
      <c r="I58" s="200"/>
      <c r="J58" s="200"/>
      <c r="K58" s="200"/>
      <c r="L58" s="200"/>
      <c r="M58" s="182">
        <f>M57</f>
        <v>23.28</v>
      </c>
      <c r="N58" s="200"/>
      <c r="O58" s="200"/>
      <c r="P58" s="200"/>
      <c r="Q58" s="182">
        <f>Q57</f>
        <v>23.36</v>
      </c>
      <c r="R58" s="200"/>
      <c r="S58" s="200"/>
      <c r="T58" s="200"/>
      <c r="U58" s="200"/>
      <c r="V58" s="200"/>
      <c r="W58" s="182">
        <v>23.45</v>
      </c>
      <c r="X58" s="200"/>
      <c r="Y58" s="200"/>
      <c r="Z58" s="200"/>
      <c r="AA58" s="201"/>
      <c r="AB58" s="133"/>
      <c r="AC58" s="117"/>
      <c r="AD58" s="152"/>
      <c r="AE58" s="152"/>
      <c r="AF58" s="152"/>
    </row>
    <row r="59" spans="1:32" ht="15.6" customHeight="1" thickBot="1" x14ac:dyDescent="0.25">
      <c r="A59" s="154">
        <v>527</v>
      </c>
      <c r="B59" s="154" t="s">
        <v>11</v>
      </c>
      <c r="C59" s="183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5"/>
      <c r="AB59" s="155"/>
      <c r="AC59" s="108"/>
      <c r="AD59" s="152"/>
      <c r="AE59" s="152"/>
      <c r="AF59" s="152"/>
    </row>
    <row r="60" spans="1:32" s="152" customFormat="1" ht="15.6" customHeight="1" x14ac:dyDescent="0.2">
      <c r="A60" s="163" t="s">
        <v>12</v>
      </c>
      <c r="B60" s="159"/>
      <c r="C60" s="109"/>
      <c r="D60" s="110">
        <f t="shared" ref="D60:AA60" si="9">SUMIF($B6:$B59,"l. wys.",D6:D59)</f>
        <v>0</v>
      </c>
      <c r="E60" s="110">
        <f t="shared" si="9"/>
        <v>0</v>
      </c>
      <c r="F60" s="110">
        <f t="shared" si="9"/>
        <v>4</v>
      </c>
      <c r="G60" s="110">
        <f t="shared" si="9"/>
        <v>0</v>
      </c>
      <c r="H60" s="110">
        <f t="shared" si="9"/>
        <v>0</v>
      </c>
      <c r="I60" s="110">
        <f t="shared" si="9"/>
        <v>1</v>
      </c>
      <c r="J60" s="110">
        <f t="shared" si="9"/>
        <v>0</v>
      </c>
      <c r="K60" s="110">
        <f t="shared" si="9"/>
        <v>6</v>
      </c>
      <c r="L60" s="110">
        <f t="shared" si="9"/>
        <v>7</v>
      </c>
      <c r="M60" s="110">
        <f t="shared" si="9"/>
        <v>2</v>
      </c>
      <c r="N60" s="110">
        <f t="shared" si="9"/>
        <v>5</v>
      </c>
      <c r="O60" s="110">
        <f t="shared" si="9"/>
        <v>8</v>
      </c>
      <c r="P60" s="110">
        <f t="shared" si="9"/>
        <v>2</v>
      </c>
      <c r="Q60" s="110">
        <f t="shared" si="9"/>
        <v>12</v>
      </c>
      <c r="R60" s="110">
        <f t="shared" si="9"/>
        <v>12</v>
      </c>
      <c r="S60" s="110">
        <f t="shared" si="9"/>
        <v>2</v>
      </c>
      <c r="T60" s="110">
        <f t="shared" si="9"/>
        <v>17</v>
      </c>
      <c r="U60" s="110">
        <f t="shared" si="9"/>
        <v>10</v>
      </c>
      <c r="V60" s="110">
        <f t="shared" si="9"/>
        <v>9</v>
      </c>
      <c r="W60" s="110">
        <f t="shared" si="9"/>
        <v>6</v>
      </c>
      <c r="X60" s="110">
        <f t="shared" si="9"/>
        <v>4</v>
      </c>
      <c r="Y60" s="110">
        <f t="shared" si="9"/>
        <v>0</v>
      </c>
      <c r="Z60" s="110">
        <f t="shared" si="9"/>
        <v>1</v>
      </c>
      <c r="AA60" s="110">
        <f t="shared" si="9"/>
        <v>4</v>
      </c>
      <c r="AB60" s="150" t="str">
        <f>"Σ: "&amp;SUM(C60:AA60)</f>
        <v>Σ: 112</v>
      </c>
      <c r="AC60" s="151"/>
    </row>
    <row r="61" spans="1:32" s="152" customFormat="1" ht="15.6" customHeight="1" thickBot="1" x14ac:dyDescent="0.25">
      <c r="A61" s="164" t="s">
        <v>13</v>
      </c>
      <c r="B61" s="160"/>
      <c r="C61" s="111">
        <f t="shared" ref="C61:Z61" si="10">SUMIF($B6:$B59,"l. wsiad.",C6:C59)</f>
        <v>3</v>
      </c>
      <c r="D61" s="112">
        <f t="shared" si="10"/>
        <v>14</v>
      </c>
      <c r="E61" s="112">
        <f t="shared" si="10"/>
        <v>10</v>
      </c>
      <c r="F61" s="112">
        <f t="shared" si="10"/>
        <v>6</v>
      </c>
      <c r="G61" s="112">
        <f t="shared" si="10"/>
        <v>6</v>
      </c>
      <c r="H61" s="112">
        <f t="shared" si="10"/>
        <v>1</v>
      </c>
      <c r="I61" s="112">
        <f t="shared" si="10"/>
        <v>1</v>
      </c>
      <c r="J61" s="112">
        <f t="shared" si="10"/>
        <v>2</v>
      </c>
      <c r="K61" s="112">
        <f t="shared" si="10"/>
        <v>6</v>
      </c>
      <c r="L61" s="112">
        <f t="shared" si="10"/>
        <v>15</v>
      </c>
      <c r="M61" s="112">
        <f t="shared" si="10"/>
        <v>1</v>
      </c>
      <c r="N61" s="112">
        <f t="shared" si="10"/>
        <v>16</v>
      </c>
      <c r="O61" s="112">
        <f t="shared" si="10"/>
        <v>6</v>
      </c>
      <c r="P61" s="112">
        <f t="shared" si="10"/>
        <v>0</v>
      </c>
      <c r="Q61" s="112">
        <f t="shared" si="10"/>
        <v>8</v>
      </c>
      <c r="R61" s="112">
        <f t="shared" si="10"/>
        <v>6</v>
      </c>
      <c r="S61" s="112">
        <f t="shared" si="10"/>
        <v>2</v>
      </c>
      <c r="T61" s="112">
        <f t="shared" si="10"/>
        <v>7</v>
      </c>
      <c r="U61" s="112">
        <f t="shared" si="10"/>
        <v>1</v>
      </c>
      <c r="V61" s="112">
        <f t="shared" si="10"/>
        <v>0</v>
      </c>
      <c r="W61" s="112">
        <f t="shared" si="10"/>
        <v>0</v>
      </c>
      <c r="X61" s="112">
        <f t="shared" si="10"/>
        <v>0</v>
      </c>
      <c r="Y61" s="112">
        <f t="shared" si="10"/>
        <v>1</v>
      </c>
      <c r="Z61" s="112">
        <f t="shared" si="10"/>
        <v>0</v>
      </c>
      <c r="AA61" s="113"/>
      <c r="AB61" s="153" t="str">
        <f>"Σ: "&amp;SUM(C61:AA61)</f>
        <v>Σ: 112</v>
      </c>
      <c r="AC61" s="114"/>
    </row>
    <row r="62" spans="1:32" x14ac:dyDescent="0.2">
      <c r="A62" s="152"/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89" t="s">
        <v>12</v>
      </c>
      <c r="X62" s="190"/>
      <c r="Y62" s="190"/>
      <c r="Z62" s="190"/>
      <c r="AA62" s="190"/>
      <c r="AB62" s="191" t="str">
        <f>"Σ: "&amp;SUM(C60:AA60)+SUM('N Fredry&gt;Anwil'!C54:AA54)</f>
        <v>Σ: 225</v>
      </c>
      <c r="AC62" s="152"/>
      <c r="AD62" s="152"/>
      <c r="AE62" s="152"/>
      <c r="AF62" s="152"/>
    </row>
    <row r="63" spans="1:32" ht="15.75" thickBot="1" x14ac:dyDescent="0.25">
      <c r="A63" s="152"/>
      <c r="B63" s="152"/>
      <c r="C63" s="152"/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92" t="s">
        <v>13</v>
      </c>
      <c r="X63" s="193"/>
      <c r="Y63" s="193"/>
      <c r="Z63" s="193"/>
      <c r="AA63" s="193"/>
      <c r="AB63" s="194" t="str">
        <f>"Σ: "&amp;SUM(C61:AA61)+SUM('N Fredry&gt;Anwil'!C55:AA55)</f>
        <v>Σ: 225</v>
      </c>
      <c r="AC63" s="162"/>
      <c r="AD63" s="152"/>
      <c r="AE63" s="152"/>
      <c r="AF63" s="152"/>
    </row>
    <row r="64" spans="1:32" x14ac:dyDescent="0.2">
      <c r="A64" s="152"/>
      <c r="B64" s="152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</row>
    <row r="65" spans="1:32" x14ac:dyDescent="0.2">
      <c r="A65" s="152"/>
      <c r="B65" s="152"/>
      <c r="C65" s="152"/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</row>
    <row r="66" spans="1:32" x14ac:dyDescent="0.2">
      <c r="A66" s="152"/>
      <c r="B66" s="152"/>
      <c r="C66" s="152"/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</row>
    <row r="67" spans="1:32" x14ac:dyDescent="0.2">
      <c r="A67" s="152"/>
      <c r="B67" s="152"/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</row>
    <row r="68" spans="1:32" x14ac:dyDescent="0.2">
      <c r="A68" s="152"/>
      <c r="B68" s="152"/>
      <c r="C68" s="152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</row>
    <row r="69" spans="1:32" x14ac:dyDescent="0.2">
      <c r="A69" s="152"/>
      <c r="B69" s="152"/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</row>
    <row r="70" spans="1:32" x14ac:dyDescent="0.2">
      <c r="A70" s="152"/>
      <c r="B70" s="152"/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2"/>
      <c r="AD70" s="152"/>
      <c r="AE70" s="152"/>
      <c r="AF70" s="152"/>
    </row>
    <row r="71" spans="1:32" x14ac:dyDescent="0.2">
      <c r="A71" s="152"/>
      <c r="B71" s="152"/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  <c r="AA71" s="152"/>
      <c r="AB71" s="152"/>
      <c r="AC71" s="152"/>
      <c r="AD71" s="152"/>
      <c r="AE71" s="152"/>
      <c r="AF71" s="152"/>
    </row>
    <row r="72" spans="1:32" x14ac:dyDescent="0.2">
      <c r="A72" s="152"/>
      <c r="B72" s="152"/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  <c r="AA72" s="152"/>
      <c r="AB72" s="152"/>
      <c r="AC72" s="152"/>
      <c r="AD72" s="152"/>
      <c r="AE72" s="152"/>
      <c r="AF72" s="152"/>
    </row>
    <row r="73" spans="1:32" x14ac:dyDescent="0.2">
      <c r="A73" s="152"/>
      <c r="B73" s="152"/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152"/>
      <c r="AD73" s="152"/>
      <c r="AE73" s="152"/>
      <c r="AF73" s="152"/>
    </row>
  </sheetData>
  <sheetProtection selectLockedCells="1" selectUnlockedCells="1"/>
  <mergeCells count="9">
    <mergeCell ref="A44:A46"/>
    <mergeCell ref="A50:A52"/>
    <mergeCell ref="A56:A58"/>
    <mergeCell ref="A8:A10"/>
    <mergeCell ref="A14:A16"/>
    <mergeCell ref="A20:A22"/>
    <mergeCell ref="A26:A28"/>
    <mergeCell ref="A32:A34"/>
    <mergeCell ref="A38:A40"/>
  </mergeCells>
  <conditionalFormatting sqref="AB8:AB59">
    <cfRule type="expression" dxfId="25" priority="26" stopIfTrue="1">
      <formula>AM8</formula>
    </cfRule>
  </conditionalFormatting>
  <conditionalFormatting sqref="AB44:AB47">
    <cfRule type="expression" dxfId="24" priority="25" stopIfTrue="1">
      <formula>AM44</formula>
    </cfRule>
  </conditionalFormatting>
  <conditionalFormatting sqref="AB44:AB47">
    <cfRule type="expression" dxfId="23" priority="24" stopIfTrue="1">
      <formula>AM44</formula>
    </cfRule>
  </conditionalFormatting>
  <conditionalFormatting sqref="AB44:AB47">
    <cfRule type="expression" dxfId="22" priority="23" stopIfTrue="1">
      <formula>AM44</formula>
    </cfRule>
  </conditionalFormatting>
  <conditionalFormatting sqref="AB50:AB53">
    <cfRule type="expression" dxfId="21" priority="22" stopIfTrue="1">
      <formula>AM50</formula>
    </cfRule>
  </conditionalFormatting>
  <conditionalFormatting sqref="AB50:AB53">
    <cfRule type="expression" dxfId="20" priority="21" stopIfTrue="1">
      <formula>AM50</formula>
    </cfRule>
  </conditionalFormatting>
  <conditionalFormatting sqref="AB50:AB53">
    <cfRule type="expression" dxfId="19" priority="20" stopIfTrue="1">
      <formula>AM50</formula>
    </cfRule>
  </conditionalFormatting>
  <conditionalFormatting sqref="AB56:AB59">
    <cfRule type="expression" dxfId="18" priority="19" stopIfTrue="1">
      <formula>AM56</formula>
    </cfRule>
  </conditionalFormatting>
  <conditionalFormatting sqref="AB56:AB59">
    <cfRule type="expression" dxfId="17" priority="18" stopIfTrue="1">
      <formula>AM56</formula>
    </cfRule>
  </conditionalFormatting>
  <conditionalFormatting sqref="AB56:AB59">
    <cfRule type="expression" dxfId="16" priority="17" stopIfTrue="1">
      <formula>AM56</formula>
    </cfRule>
  </conditionalFormatting>
  <conditionalFormatting sqref="AB14:AB17">
    <cfRule type="expression" dxfId="15" priority="16" stopIfTrue="1">
      <formula>AM14</formula>
    </cfRule>
  </conditionalFormatting>
  <conditionalFormatting sqref="AB14:AB17">
    <cfRule type="expression" dxfId="14" priority="15" stopIfTrue="1">
      <formula>AM14</formula>
    </cfRule>
  </conditionalFormatting>
  <conditionalFormatting sqref="AB14:AB17">
    <cfRule type="expression" dxfId="13" priority="14" stopIfTrue="1">
      <formula>AM14</formula>
    </cfRule>
  </conditionalFormatting>
  <conditionalFormatting sqref="AB20:AB23">
    <cfRule type="expression" dxfId="12" priority="13" stopIfTrue="1">
      <formula>AM20</formula>
    </cfRule>
  </conditionalFormatting>
  <conditionalFormatting sqref="AB20:AB23">
    <cfRule type="expression" dxfId="11" priority="12" stopIfTrue="1">
      <formula>AM20</formula>
    </cfRule>
  </conditionalFormatting>
  <conditionalFormatting sqref="AB20:AB23">
    <cfRule type="expression" dxfId="10" priority="11" stopIfTrue="1">
      <formula>AM20</formula>
    </cfRule>
  </conditionalFormatting>
  <conditionalFormatting sqref="AB26:AB29">
    <cfRule type="expression" dxfId="9" priority="10" stopIfTrue="1">
      <formula>AM26</formula>
    </cfRule>
  </conditionalFormatting>
  <conditionalFormatting sqref="AB26:AB29">
    <cfRule type="expression" dxfId="8" priority="9" stopIfTrue="1">
      <formula>AM26</formula>
    </cfRule>
  </conditionalFormatting>
  <conditionalFormatting sqref="AB26:AB29">
    <cfRule type="expression" dxfId="7" priority="8" stopIfTrue="1">
      <formula>AM26</formula>
    </cfRule>
  </conditionalFormatting>
  <conditionalFormatting sqref="AB32:AB35">
    <cfRule type="expression" dxfId="6" priority="7" stopIfTrue="1">
      <formula>AM32</formula>
    </cfRule>
  </conditionalFormatting>
  <conditionalFormatting sqref="AB32:AB35">
    <cfRule type="expression" dxfId="5" priority="6" stopIfTrue="1">
      <formula>AM32</formula>
    </cfRule>
  </conditionalFormatting>
  <conditionalFormatting sqref="AB32:AB35">
    <cfRule type="expression" dxfId="4" priority="5" stopIfTrue="1">
      <formula>AM32</formula>
    </cfRule>
  </conditionalFormatting>
  <conditionalFormatting sqref="AB38:AB41">
    <cfRule type="expression" dxfId="3" priority="4" stopIfTrue="1">
      <formula>AM38</formula>
    </cfRule>
  </conditionalFormatting>
  <conditionalFormatting sqref="AB38:AB41">
    <cfRule type="expression" dxfId="2" priority="3" stopIfTrue="1">
      <formula>AM38</formula>
    </cfRule>
  </conditionalFormatting>
  <conditionalFormatting sqref="AB38:AB41">
    <cfRule type="expression" dxfId="1" priority="2" stopIfTrue="1">
      <formula>AM38</formula>
    </cfRule>
  </conditionalFormatting>
  <conditionalFormatting sqref="C8:AA8 C14:AA14 C20:AA20 C26:AA26 C32:AA32 C38:AA38 C44:AA44 C50:AA50 C56:AA56">
    <cfRule type="cellIs" dxfId="0" priority="1" stopIfTrue="1" operator="equal">
      <formula>$AC8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2" manualBreakCount="2">
    <brk id="29" max="27" man="1"/>
    <brk id="53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12</vt:i4>
      </vt:variant>
    </vt:vector>
  </HeadingPairs>
  <TitlesOfParts>
    <vt:vector size="18" baseType="lpstr">
      <vt:lpstr>P Fredry&gt;Anwil</vt:lpstr>
      <vt:lpstr>P Anwil&gt;Fredry</vt:lpstr>
      <vt:lpstr>S Fredry&gt;Anwil</vt:lpstr>
      <vt:lpstr>S Anwil&gt;Fredry</vt:lpstr>
      <vt:lpstr>N Fredry&gt;Anwil</vt:lpstr>
      <vt:lpstr>N Anwil&gt;Fredry</vt:lpstr>
      <vt:lpstr>'N Anwil&gt;Fredry'!Obszar_wydruku</vt:lpstr>
      <vt:lpstr>'N Fredry&gt;Anwil'!Obszar_wydruku</vt:lpstr>
      <vt:lpstr>'P Anwil&gt;Fredry'!Obszar_wydruku</vt:lpstr>
      <vt:lpstr>'P Fredry&gt;Anwil'!Obszar_wydruku</vt:lpstr>
      <vt:lpstr>'S Anwil&gt;Fredry'!Obszar_wydruku</vt:lpstr>
      <vt:lpstr>'S Fredry&gt;Anwil'!Obszar_wydruku</vt:lpstr>
      <vt:lpstr>'N Anwil&gt;Fredry'!Tytuły_wydruku</vt:lpstr>
      <vt:lpstr>'N Fredry&gt;Anwil'!Tytuły_wydruku</vt:lpstr>
      <vt:lpstr>'P Anwil&gt;Fredry'!Tytuły_wydruku</vt:lpstr>
      <vt:lpstr>'P Fredry&gt;Anwil'!Tytuły_wydruku</vt:lpstr>
      <vt:lpstr>'S Anwil&gt;Fredry'!Tytuły_wydruku</vt:lpstr>
      <vt:lpstr>'S Fredry&gt;Anwil'!Tytuły_wydruku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</dc:creator>
  <cp:lastModifiedBy>Gromadzki</cp:lastModifiedBy>
  <cp:lastPrinted>2016-05-01T19:37:08Z</cp:lastPrinted>
  <dcterms:created xsi:type="dcterms:W3CDTF">2016-03-12T10:21:56Z</dcterms:created>
  <dcterms:modified xsi:type="dcterms:W3CDTF">2016-05-22T08:22:30Z</dcterms:modified>
</cp:coreProperties>
</file>